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9 раздело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<sst xmlns="http://schemas.openxmlformats.org/spreadsheetml/2006/main" count="455" uniqueCount="367">
  <si>
    <t>Смена оконных и дверных блоков, сантехнические работы, отделка помещений, электромонтажные работы</t>
  </si>
  <si>
    <t>Ввод в действие паталогоанатомического отделения на 1000 вскрытий в год.</t>
  </si>
  <si>
    <t>Капитальный ремонт женской консультации</t>
  </si>
  <si>
    <t>Смена  оконных и дверных блоков, отделка помещений, сантехнические и электромонтажные работы</t>
  </si>
  <si>
    <t>Смена оконных и дверных блоков, отделка помещений, сантехнические и электромонтаж</t>
  </si>
  <si>
    <t>Ввод в действие поликлиники на 115 посещений в смену</t>
  </si>
  <si>
    <t>Расширение обновление автопарка поликлиники и ССМП (17 машин скорой помощи, 11 легковых, 13 санитарных. 6-УАЗ, 1 трактор)</t>
  </si>
  <si>
    <t>Организация 7 пунктов во встроенных-пристроенных помещениях жилых домов во всех микрорайонах города</t>
  </si>
  <si>
    <t>Капитальный ремонт детской и стоматологической поликлиники</t>
  </si>
  <si>
    <t>Смена оконных и дверных блоков, отделка помещений и электоромонтажные работы</t>
  </si>
  <si>
    <t>Строительство 13-ти этажного жилого дома по Свободномку проезду,д.3  (ООО "БРЭСТ")</t>
  </si>
  <si>
    <t>Электроснабжение</t>
  </si>
  <si>
    <t>Приложение 1</t>
  </si>
  <si>
    <t>Комплексной программы</t>
  </si>
  <si>
    <t>социально-экономического развития</t>
  </si>
  <si>
    <t>Московской области</t>
  </si>
  <si>
    <t xml:space="preserve">комплексного социально-экономического развития развития </t>
  </si>
  <si>
    <t>города Лобня на 2011-2020 годы</t>
  </si>
  <si>
    <t>города Лобня</t>
  </si>
  <si>
    <t>(млн. руб.)</t>
  </si>
  <si>
    <t>Строительство  шумо-защитных экранов вдоль автомобильных дорог и дорог железнодорожного транспорта</t>
  </si>
  <si>
    <t>Организация природно-ландшафтной зоны р. Мещерихи, р. Раздерихи и притоков р. Уча</t>
  </si>
  <si>
    <t>бюджета Москов-ской области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</si>
  <si>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</si>
  <si>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</si>
  <si>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</si>
  <si>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</si>
  <si>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</si>
  <si>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</si>
  <si>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</si>
  <si>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</si>
  <si>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1.11</t>
  </si>
  <si>
    <t xml:space="preserve"> 1.12</t>
  </si>
  <si>
    <t xml:space="preserve"> 1.10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</si>
  <si>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</si>
  <si>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</si>
  <si>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</si>
  <si>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</si>
  <si>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</si>
  <si>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</si>
  <si>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</si>
  <si>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1.21</t>
  </si>
  <si>
    <t xml:space="preserve"> 1.22</t>
  </si>
  <si>
    <t xml:space="preserve"> 1.23</t>
  </si>
  <si>
    <t xml:space="preserve"> 1.24</t>
  </si>
  <si>
    <t xml:space="preserve"> 1.20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</si>
  <si>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</si>
  <si>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</si>
  <si>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</si>
  <si>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</si>
  <si>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</si>
  <si>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</si>
  <si>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</si>
  <si>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</si>
  <si>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</si>
  <si>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</si>
  <si>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</si>
  <si>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</si>
  <si>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</si>
  <si>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</si>
  <si>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</si>
  <si>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</si>
  <si>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</si>
  <si>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</si>
  <si>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</si>
  <si>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</si>
  <si>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</si>
  <si>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</si>
  <si>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 2.18</t>
  </si>
  <si>
    <t xml:space="preserve"> 2.19</t>
  </si>
  <si>
    <t xml:space="preserve"> 2.20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</si>
  <si>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</si>
  <si>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</si>
  <si>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</si>
  <si>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</si>
  <si>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</si>
  <si>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</si>
  <si>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</si>
  <si>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</si>
  <si>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</si>
  <si>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</si>
  <si>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3.12</t>
  </si>
  <si>
    <t xml:space="preserve"> 3.13</t>
  </si>
  <si>
    <t xml:space="preserve"> 3.14</t>
  </si>
  <si>
    <t xml:space="preserve"> 4.1</t>
  </si>
  <si>
    <t xml:space="preserve"> 4.2</t>
  </si>
  <si>
    <t xml:space="preserve"> 4.3</t>
  </si>
  <si>
    <t xml:space="preserve"> 4.5</t>
  </si>
  <si>
    <t xml:space="preserve"> 4.6</t>
  </si>
  <si>
    <t xml:space="preserve"> 4.7</t>
  </si>
  <si>
    <t xml:space="preserve"> 4.9</t>
  </si>
  <si>
    <t xml:space="preserve"> 4.10</t>
  </si>
  <si>
    <t xml:space="preserve"> 4.11</t>
  </si>
  <si>
    <t xml:space="preserve"> 4.12</t>
  </si>
  <si>
    <t xml:space="preserve"> 4.13</t>
  </si>
  <si>
    <t xml:space="preserve"> 5.1</t>
  </si>
  <si>
    <t xml:space="preserve"> 5.3</t>
  </si>
  <si>
    <t xml:space="preserve"> 5.4</t>
  </si>
  <si>
    <t xml:space="preserve"> 5.5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</si>
  <si>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</si>
  <si>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</si>
  <si>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</si>
  <si>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</si>
  <si>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</si>
  <si>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6.6</t>
  </si>
  <si>
    <t xml:space="preserve"> 6.7</t>
  </si>
  <si>
    <t xml:space="preserve"> 6.8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</si>
  <si>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</si>
  <si>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</si>
  <si>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</si>
  <si>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</si>
  <si>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</si>
  <si>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</si>
  <si>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 xml:space="preserve"> 3.15</t>
  </si>
  <si>
    <t xml:space="preserve"> 3.16</t>
  </si>
  <si>
    <t xml:space="preserve">  3.17</t>
  </si>
  <si>
    <t xml:space="preserve"> 3.18</t>
  </si>
  <si>
    <t xml:space="preserve"> 3.19</t>
  </si>
  <si>
    <t xml:space="preserve"> 3.20</t>
  </si>
  <si>
    <t xml:space="preserve"> 3.21</t>
  </si>
  <si>
    <t xml:space="preserve"> 3.22</t>
  </si>
  <si>
    <t xml:space="preserve"> 6.10</t>
  </si>
  <si>
    <t xml:space="preserve"> 6.11</t>
  </si>
  <si>
    <t xml:space="preserve"> 8.1</t>
  </si>
  <si>
    <t xml:space="preserve"> 8.2</t>
  </si>
  <si>
    <t xml:space="preserve"> 8.8</t>
  </si>
  <si>
    <t xml:space="preserve">  9.1</t>
  </si>
  <si>
    <t xml:space="preserve">  9.2</t>
  </si>
  <si>
    <t xml:space="preserve"> 9.3</t>
  </si>
  <si>
    <t xml:space="preserve"> 9.4</t>
  </si>
  <si>
    <t xml:space="preserve"> 9.5</t>
  </si>
  <si>
    <t xml:space="preserve"> 9.6</t>
  </si>
  <si>
    <t xml:space="preserve"> 9.7</t>
  </si>
  <si>
    <t>Строительство поликлиники в мкр."Южный" на 160 пос. (ООО "Мортон-РСО)</t>
  </si>
  <si>
    <t>Строительство ДОУ на 125 мест (ООО "ТРИСПРОЕКТ")     мкр. "Депо"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</si>
  <si>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</si>
  <si>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</si>
  <si>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</si>
  <si>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</si>
  <si>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</si>
  <si>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>Организация зон санитарной охраны 1 пояса водозаборных узлов "Южный", Восточный, "Букино", Красная Поляна" (старый) и Локомотивного депо в соответствии со СНиПом 2.04.02-84 путем перепрофилирования предприятий, располагаемых вблизи, или сокращения санитар</t>
  </si>
  <si>
    <t>Утверждение технического проекта и реализация автоматизированной информационной системы приема заявок муниципальных услуг (МУ)в многофункциональном цетре (МФЦ) городского округа лобня в системе электронного докуменооборота (СЭД) работающей по принципу "Ед</t>
  </si>
  <si>
    <t>в прогнозных ценах</t>
  </si>
  <si>
    <t xml:space="preserve"> 4.4</t>
  </si>
  <si>
    <t xml:space="preserve"> 4.8</t>
  </si>
  <si>
    <t>Пристройка зрительного зала в ДК "Красная Поляна" со сценой (300 кв.м)</t>
  </si>
  <si>
    <t>Реконструкция молодежного культурно-спортивнего центра "Депо"</t>
  </si>
  <si>
    <t>Строительство отдельно стоящего здания театра "Камерная сцена" (2000 кв.м)</t>
  </si>
  <si>
    <t>Строительство  библиотечно-информационного центра в мкр. "Москвич" на 300 тыс. т (1000 кв.м)</t>
  </si>
  <si>
    <t>Пристройка к музею истории города для создания экспозиции "Современная Лобня" (150 кв. м)</t>
  </si>
  <si>
    <t>Раздел "Образование"</t>
  </si>
  <si>
    <t>Создание единой информационной сети образовательных учреждений</t>
  </si>
  <si>
    <t>Обеспечение образовательных учреждений технологисеским, спортивным, электронным оборудованием</t>
  </si>
  <si>
    <t>Строительство новых очистных сооружений проектной производительностью 10 тыс. куб./сут. в мкр. "Москвич"</t>
  </si>
  <si>
    <t>Строительство фехтовального центра (пристройка к детской юношеской спортивной школе) в мкр. Центральный</t>
  </si>
  <si>
    <t>Строительство загородного оздоровительного лагеря для детей</t>
  </si>
  <si>
    <t>Бюджет города</t>
  </si>
  <si>
    <t xml:space="preserve">Реконструкция сохраняемых городских водозаборных узлов: а) оборудование установок по обезжелезиванию воды с сооружениями по обороту промывных вод; б) строительство дополнительных резервуаров на ВЗУ "Восточный", "Красная Поляна" (стар.) и "Букино" </t>
  </si>
  <si>
    <t>Улучшение водоснабжения</t>
  </si>
  <si>
    <t>Улучшение условий проживания</t>
  </si>
  <si>
    <t xml:space="preserve"> 2.21</t>
  </si>
  <si>
    <t>Реконструкция трансформаторных подстанций, вентиляции стационарного корпуса (включая капитальный ремонт вентиляции)</t>
  </si>
  <si>
    <t>Ремонт старого помещения  паталогоанатомического отделения (ул.Заречная,15)</t>
  </si>
  <si>
    <t>Организация рекреационной зоны на базе лесных участков на  территории муниципального образования</t>
  </si>
  <si>
    <t>Реализация мероприятий по снижению экологической нагрузки на окружающую среду от предприятий расположенных в промышленных и коммунальных зонах города</t>
  </si>
  <si>
    <t>0,34 км</t>
  </si>
  <si>
    <t>Проектирование  и строительство уширения (на 1 полосу)  ул. Горки Киовские (до Букинского шоссе)</t>
  </si>
  <si>
    <t>0,8 км</t>
  </si>
  <si>
    <t>Проектирование и строительство автомобильной дороги "Северный вариант обхода города"</t>
  </si>
  <si>
    <t>1,6 км</t>
  </si>
  <si>
    <t>Содержание и ремонт дорог</t>
  </si>
  <si>
    <t xml:space="preserve">Всего </t>
  </si>
  <si>
    <t xml:space="preserve"> 6.9</t>
  </si>
  <si>
    <t>Стадион "Москвич"</t>
  </si>
  <si>
    <t>Косметический ремонт трибун</t>
  </si>
  <si>
    <t>Ремонт ограждения</t>
  </si>
  <si>
    <t>Улучшение покрытия баскетбольной площадки</t>
  </si>
  <si>
    <t>Улучшение покрытия тенисного корта</t>
  </si>
  <si>
    <t>Ремонт административного здания</t>
  </si>
  <si>
    <t>Строительство универсальной спортивной площадки</t>
  </si>
  <si>
    <t>Стадион "Труд"</t>
  </si>
  <si>
    <t>Восстановление отопления, раздевалок и 1/2 кровли</t>
  </si>
  <si>
    <t>Ремонт подсобных помещений</t>
  </si>
  <si>
    <t>Ремонт второй части кровли</t>
  </si>
  <si>
    <t>Обустройство территории</t>
  </si>
  <si>
    <t>Спорткомплекс "Южный"</t>
  </si>
  <si>
    <t>Ремонт ограждений универсальной площадки</t>
  </si>
  <si>
    <t>Установка пожарной сигнализации</t>
  </si>
  <si>
    <t>Ремонт кровли</t>
  </si>
  <si>
    <t xml:space="preserve">Улучшение покрытия универсальной  площадки </t>
  </si>
  <si>
    <t>Ремонт раздевалок</t>
  </si>
  <si>
    <t>ФОК "Красная Поляна"</t>
  </si>
  <si>
    <t>Канализование</t>
  </si>
  <si>
    <t>Оснащение приборами контроля воды</t>
  </si>
  <si>
    <t>Реконструкция вытяжной вентиляции</t>
  </si>
  <si>
    <t>Косметический ремонт спортивного зала</t>
  </si>
  <si>
    <t>Приобретение и установка оборудования для термальных процедур (баня)</t>
  </si>
  <si>
    <t>в том числе по годам</t>
  </si>
  <si>
    <t>Подключение к централизованной системе водоснабжения всей городской существующей застройки и всех предприятий городского округа с прокладкой новых водопроводных сетей и организацией кольцевой магистральной сети</t>
  </si>
  <si>
    <t>Покрытие дефицита воды  из системы Мосгорводопровода</t>
  </si>
  <si>
    <t>Укрепление материально технической базы</t>
  </si>
  <si>
    <t>Установка газификатора (3,5 т/куб.м) для централизованной подачи кислорода в отделения стационара</t>
  </si>
  <si>
    <t>Реконструкция 2-х трансформаторных подстанций (замена электрооборудования, ремонт зданий). Замена, ремонт вентиляции и установка огнезадерживающих клапанов, огнезащитной изоляции.</t>
  </si>
  <si>
    <t>Строительство многоэтажных жилых домов в мкр. Москвич (ООО"Мособлфундаментстрой)</t>
  </si>
  <si>
    <t>Капитальный ремонт и переоборудование  концертного зала ДШИ (300 кв. м)</t>
  </si>
  <si>
    <t>Капитальный ремонт и оборудование мраморного зала под зал хореографии в ДК "Луговая" (160 кв.м)</t>
  </si>
  <si>
    <t>Пристройка 2 -го этажа над клубной частью здания ДК "Чайка" (300 кв. м)</t>
  </si>
  <si>
    <t>Строительство досугового центра в мкр."Восточный" (1000 кв.м)</t>
  </si>
  <si>
    <t>Строительство досугового центра в мкр. "Южный" (1000 кв.м)</t>
  </si>
  <si>
    <t xml:space="preserve"> 5.2</t>
  </si>
  <si>
    <t>Капитальный ремонт отделений стационара (1 т.о.,2 т.о., нвврология, травмотология, гинекология, АРО, хирургия) м кабинеты ФТО, лаборатории, рентгена</t>
  </si>
  <si>
    <t xml:space="preserve"> 1.1</t>
  </si>
  <si>
    <t>Пристройка к ДОУ №2 "Полянка" на 80 мест мкр. "Красная Поляна"</t>
  </si>
  <si>
    <t>Строительство общеобразовательной школы в районе д. Пучки мкр. "Красная Поляна" на 700 мест (ООО "Светлые дали")</t>
  </si>
  <si>
    <t>Строительство ДОУ на 90 мест в районе д.Пучки мкр. "Красная Поляна" (ООО "Светлые дали")</t>
  </si>
  <si>
    <t>Строительство кинотеатра на 300 мест в районе д.Пучки мкр. "Красная Поляна" (ООО "Светлые дали")</t>
  </si>
  <si>
    <t>Строительство ФОК пл. 780 кв.  мест в районе д.Пучки мкр. "Красная Поляна" (ООО "Светлые дали")</t>
  </si>
  <si>
    <t>Реконструкция общеобразовательной школы №4 (Пристройка здания на 500 мест) мкр. "Депо"</t>
  </si>
  <si>
    <t>Пристройка к ДОУ №1 "Чайка" на 80 мест мкр. "Депо"</t>
  </si>
  <si>
    <t>Строительство ДОУ на 100 мест по ул. Борисова мкр. "Букино"</t>
  </si>
  <si>
    <t>Пристройка к ДОУ №11 "Золотая рыбка" на 60 мест мкр. "Москвич"</t>
  </si>
  <si>
    <t>5580 кв.м</t>
  </si>
  <si>
    <t>97000 кв.м</t>
  </si>
  <si>
    <t>Проектирование и строительство продолжения ул. Авиационная и Борисова</t>
  </si>
  <si>
    <t xml:space="preserve">Реконструкция продолжения ул. Дружбы </t>
  </si>
  <si>
    <t>Проектирование и строительство соединительной дороги "Рогачевское шоссе-ул. Кленовая"</t>
  </si>
  <si>
    <t xml:space="preserve">70000 кв. м </t>
  </si>
  <si>
    <t>Пристройка к ДОУ №6 "Березка" на 40 мест мкр."Южный"</t>
  </si>
  <si>
    <t>Реконструкция общеобразовательной школы №6 (пристройка здания начальной школы на 500 мест) в мкр. "Красная Поляна"</t>
  </si>
  <si>
    <t>Строительство дома детского творчества в мкр. "Москвич"</t>
  </si>
  <si>
    <t>Реконструкция ДОУ №4 "Ручеек" (возведение пристройки с размещением в ней универсального зала) в 3-м  мкр.</t>
  </si>
  <si>
    <t>Водоснабжение</t>
  </si>
  <si>
    <t>Строительство котельной мощностью 30 гкал./час и резервного топливного хозяйства на дизельном топливе на территории РТС "Лобня"</t>
  </si>
  <si>
    <t>Проектирование и реконструкция РТС "Лобня" с установкой нового котла КВ-ГМ-50</t>
  </si>
  <si>
    <t>Строительство тепловых сетей в 2-х трубном исчислении, в т.ч. реконструкция существующих тепловых сетей, общей протяженностью 6,4 км</t>
  </si>
  <si>
    <t>Ремонт жилищного фонда</t>
  </si>
  <si>
    <t>Снижение аварийности системы теплоснабжения, повышение  энергетической эффективности</t>
  </si>
  <si>
    <t>Котельная по ул. К.Агапова. Реконструкция котельной с заменой 2 котлов ДКВР и строительством резервного топливного хозяйства</t>
  </si>
  <si>
    <t>Повышение энергетической эффективности, надежности энергоснабжения</t>
  </si>
  <si>
    <t>Повышение надежности энергоснабжения, устранение дефицита тепловой энергии</t>
  </si>
  <si>
    <t>Замена изношенных участков магистральных и уличных водопроводных сетей и перекладка сетей, имеющих недостающую пропускную способность</t>
  </si>
  <si>
    <t>Восстановление и реконструкция очистных сооружений полной биологической очистки "Красная поляна" и "ВНИИ Кормов" со строительством сооружений доочистки стоков и цехов механческого обезвоживания осадка проектной производительностью по 10 тыс. куб.</t>
  </si>
  <si>
    <t xml:space="preserve">Прокладка вторых ниток напорных коллекторов от КНС "Москвич" и "Больница", восстановление аварийных участков напорных коллекторов от КНС ул. Маяковского </t>
  </si>
  <si>
    <t>Перекладка участков самотечных коллекторов в микрорайонах города</t>
  </si>
  <si>
    <t>Наименование мероприятий</t>
  </si>
  <si>
    <t>Раздел "Капитальное строительство"</t>
  </si>
  <si>
    <t>Срок реализации</t>
  </si>
  <si>
    <t>Общий объем финансирования</t>
  </si>
  <si>
    <t>в том числе</t>
  </si>
  <si>
    <t>федерального бюджета *</t>
  </si>
  <si>
    <t>других источников</t>
  </si>
  <si>
    <t>№п/п</t>
  </si>
  <si>
    <t>Ожидаемый результат выполнения мероприятия</t>
  </si>
  <si>
    <t>Строительство ДОУ в мкр. "Катюшки" на 140 мест (ООО "Мортон-РСО")</t>
  </si>
  <si>
    <t>Строительство общеобразовательной школы в мкр. "Катюшки" на 1000 мест  (ООО "Мортон-РСО)</t>
  </si>
  <si>
    <t>Планируемое привлечение средств из:</t>
  </si>
  <si>
    <t xml:space="preserve">Строительство инфекционного отделения ЛЦГБ </t>
  </si>
  <si>
    <t>Строительство многоэтажных жилых домов в мкр. "Катюшки" (ООО "Мортон-РСО)</t>
  </si>
  <si>
    <t>Строительство многоэтажного жилого дома №13 по ул. Окружная в мкр. "Южный" (ЗАО "Коммунстрой ресурс"</t>
  </si>
  <si>
    <t>Реконструкция (снос ветхого жилого фонда) размещение многоэтажной застройки в мкр. "Южный" (ООО "Инвестэнергострой"</t>
  </si>
  <si>
    <t>Реконструкция (снос ветхого жилого фонда) размещение многоэтажной застройки в мкр. "Южный" (ООО "БестПартнер")"</t>
  </si>
  <si>
    <t>Строительство 10-ти этажного жилого дома по ул. Калинина мкр. "Южный" (МЧС России)</t>
  </si>
  <si>
    <t>Строительство 14-ти этажного жилого дома по ул. Спортивная, 3,к.1  мкр. "Красная Поляна"(ЗАО "Регионинвестстрой")</t>
  </si>
  <si>
    <t>Строительство односекционного жилого дома по ул. Молодежная, 14Б (ЗАО "Монолит")</t>
  </si>
  <si>
    <t>Строительство односекционного жилого дома по ул. Молодежная, 14А (ЗАО "Монолит")</t>
  </si>
  <si>
    <t>Строительство 14-17-ти этажного жилого дома по ул. Текстильная, №16 (ЗАО "Монолит")</t>
  </si>
  <si>
    <t>Строительство 12-16-ти этажных  жилых  домов по ул. Спортивная, (ЗАО "Регионинвестстрой")</t>
  </si>
  <si>
    <t>Строительство 160-ти квартирного 4-хсекционного 10 этажного дома  жилого дома по ул. Молодежной №12,  (ФГУП "СУ МР МОРФ)</t>
  </si>
  <si>
    <t>Строительство 16-ти этажного 3-х секционного жилого дома по ул. Аэропортовской (ЗАО "Монолит")</t>
  </si>
  <si>
    <t>40000 кв. м</t>
  </si>
  <si>
    <t>80000 кв. м</t>
  </si>
  <si>
    <t>37400 кв.м</t>
  </si>
  <si>
    <t>Строительство 5-10 этажных жилых домов в мкр. "Светлые дали"</t>
  </si>
  <si>
    <t>5327кв.м</t>
  </si>
  <si>
    <t>14000 кв.м</t>
  </si>
  <si>
    <t>10369 кв.м</t>
  </si>
  <si>
    <t>27453 кв. м</t>
  </si>
  <si>
    <t>35000  кв. м</t>
  </si>
  <si>
    <t>34000 кв.м</t>
  </si>
  <si>
    <t>20000 кв.м</t>
  </si>
  <si>
    <t>8800 кв.м</t>
  </si>
  <si>
    <t>31000 кв.м</t>
  </si>
  <si>
    <t>23000 кв.м.</t>
  </si>
  <si>
    <t>8248 кв.м</t>
  </si>
  <si>
    <t>Строительство 19-ти этажного жилого дома по Свободномку проезду,д.1 в мкр. "Восточный" (ООО "БРЭСТ")</t>
  </si>
  <si>
    <t>Строительство 19-ти этажного жилого дома по Свободномку проезду,д.5  (ООО "БРЭСТ")</t>
  </si>
  <si>
    <t>11885 кв. м</t>
  </si>
  <si>
    <t>Строительство 19-ти этажного жилого дома по Свободномку проезду,д.9  (ООО "БРЭСТ")</t>
  </si>
  <si>
    <t>Строительство 13-ти этажного жилого дома по Свободномку проезду,д.7  (ООО "БРЭСТ")</t>
  </si>
  <si>
    <t>26250 кв. м</t>
  </si>
  <si>
    <t>Строительство двух 2-хсекционных жилых домов по ул. Батарейная, 5 мкр. "Депо" (ООО "Строй-Сити")</t>
  </si>
  <si>
    <t>17600 кв.м</t>
  </si>
  <si>
    <t>Строительство 16-тиэтажного двухсекционного   жилого  дома по ул. Батарейная,  (ООО "Стройметмастерсервис")</t>
  </si>
  <si>
    <t>8400 кв.м</t>
  </si>
  <si>
    <t>22200 кв.м</t>
  </si>
  <si>
    <t>26045 кв.м</t>
  </si>
  <si>
    <t>8415 кв.м</t>
  </si>
  <si>
    <t>Строительство 16-тиэтажного пятисекционного   жилого  дома по ул. Горки Киовские,  (ООО "ТРИС-ПРОЕКТ")</t>
  </si>
  <si>
    <t>Строительство 14-16-тиэтажного шестисекционного   жилого  дома по ул. Горки Киовские,  (ООО "ТРИС-ПРОЕКТ")</t>
  </si>
  <si>
    <t>Строительство 12-тиэтажного жилого  дома по ул. Горки Киовские,  (ООО "ТРИС-ПРОЕКТ")</t>
  </si>
  <si>
    <t>10230 кв.м</t>
  </si>
  <si>
    <t>Строительство 15-17-тиэтажного жилого  дома по ул. Горки Киовские,  (ООО "ТРИС-ПРОЕКТ")</t>
  </si>
  <si>
    <t>23505 кв.м</t>
  </si>
  <si>
    <t>Строительство семисекционного 17-тиэтажного жилого дома по ул. Чайковского, 25 (ООО"Горки К")</t>
  </si>
  <si>
    <t>22300 кв.м</t>
  </si>
  <si>
    <t>Строительство многоэтажных жилых домов в мкр. "Букино" (ООО"Авангард-Риэлти")</t>
  </si>
  <si>
    <t>5400 кв.м</t>
  </si>
  <si>
    <t>22100 кв.м</t>
  </si>
  <si>
    <t>Строительство многоэтажных жилых домов в мкр. "Москвич" (ООО"Мортон-РСО")</t>
  </si>
  <si>
    <t>22000 кв.м</t>
  </si>
  <si>
    <t>25000 кв.м</t>
  </si>
  <si>
    <t>Реконструкция ДОУ №8 "Золотой петушок" , включающая пристройку на 80 мест мкр. Восточный (ООО "БРЭСТ")</t>
  </si>
  <si>
    <t>Раздел "Жилищно-коммунальное хозяйство"</t>
  </si>
  <si>
    <t>Всего</t>
  </si>
  <si>
    <t>Улучшение качества питьевой воды, повышение энергетической эффективности</t>
  </si>
  <si>
    <t>Реконструкция водозаборных узлов Северного планировочного района с увеличением проектной производительност. Закольцовка с городской системой водоснабжения</t>
  </si>
  <si>
    <t>Создание новых и расширение действующих оборотных замкнутых систем водоснабжения на всех предприятиях городского округа, использование во всех котельных оборотного водоснабжения с местной водоподготовкой</t>
  </si>
  <si>
    <t>Реконструкция существующих КНС с постепенной заменой насосного оборудования и строительством аккумулирующих резервуаров</t>
  </si>
  <si>
    <t>Подключение к централизованным системам бытовой канализации всей городской существующей и планируемой застройки и всех предприятий городского округа с пркладкой самотечных коллекторов в районах недоподключенных ранее к городской системе канализации</t>
  </si>
  <si>
    <t>Увеличение проектной производительности водоснабжения</t>
  </si>
  <si>
    <t>Улучшение качества питьевой воды</t>
  </si>
  <si>
    <t>Улучшение водоснабжения, повышение уровня благоустройства жилья</t>
  </si>
  <si>
    <t>Повышение эффективности работы предприятий городского хозяйства</t>
  </si>
  <si>
    <t>Обеспечение города локальными очистными сооружениями</t>
  </si>
  <si>
    <t>Повышение энергетической эффективности</t>
  </si>
  <si>
    <t>Повышение надежности функционирования системы водоотведения</t>
  </si>
  <si>
    <t>Повышение уровня благоустройства жилья</t>
  </si>
  <si>
    <t>Строительство семи новых КНС (в Восточном, Западном районах и микрорайоне "Катюшки"-по одной КНС, в северном районе и районе "Депо"-по две КНС) с прокладкой двух ниток напорных коллекторов диаметром 150 и 300 мм от них</t>
  </si>
  <si>
    <t>Теплоснабжение</t>
  </si>
  <si>
    <t>реконструкция за счет застройщика</t>
  </si>
  <si>
    <t>Улучшение теплоснабжения микрорайона  Краснополянской птицефабрики</t>
  </si>
  <si>
    <t>Реконструкция ЦТП и строительство ИТП</t>
  </si>
  <si>
    <t>Модернизация, повышение энергетической эффективности</t>
  </si>
  <si>
    <t xml:space="preserve">Реконструкция (модернизация и капитальный ремонт) жилищного фонда </t>
  </si>
  <si>
    <t>Улучшение эстетического вида учреждения. Использование дополнительной площадки для организации общегородских мероприятий</t>
  </si>
  <si>
    <t>Укрепление материально-технической базы, повышение качества предоставляемых услуг</t>
  </si>
  <si>
    <t>Реконструкция эстрады городского парка</t>
  </si>
  <si>
    <t>Повышение надежности и качества функционирования учреждения</t>
  </si>
  <si>
    <t>Раздел "Культура"</t>
  </si>
  <si>
    <t>Раздел "Дорожное хозяйство"</t>
  </si>
  <si>
    <t>0,5 км</t>
  </si>
  <si>
    <t>Раздел "Экология"</t>
  </si>
  <si>
    <t>Благоприятное проживание граждан</t>
  </si>
  <si>
    <t>Снижение экологической нагрузки на окружающую среду</t>
  </si>
  <si>
    <t>Строительство дождевой канализации и коллекторов, направляющих поверхностный сток на очистные сооружения поверхностного стока</t>
  </si>
  <si>
    <t>Строительство очистных сооружений поверхностного стока</t>
  </si>
  <si>
    <t>Благоустройство береговых полос водотоков</t>
  </si>
  <si>
    <t>Обустройство прибрежных полос обособленных водных объектов</t>
  </si>
  <si>
    <t>Улучшение экологической обстановки</t>
  </si>
  <si>
    <t>Раздел "Информационные технологии"</t>
  </si>
  <si>
    <t xml:space="preserve">Построение закрытой административной телекоммуникационной сети (не имеющий выход в интернет) с последующей аттестацией автоматизированных рабочих мест и всей сети в целом по защите конфиденциальной информации (персональных данных). </t>
  </si>
  <si>
    <t>Аттестация закрытой сети "Реестр ПС"</t>
  </si>
  <si>
    <t>Перевод официального Интернет сайта  города Лобня на свой информационный ресурс (домен) с последующим административно-техническим обеспечением и соответствующей поддержкой (админ. Сайта, редакционная коллегия сайта, тех. Обеспечение)</t>
  </si>
  <si>
    <t>Включение Административной телекоммуникационной сети г. Лобня в Единую многофункциональную  телекоммуникационную сеть (ЕМТС) Московской области. Согласование ТЗ,ТУ, политики безопасности, договора на обмен базами, как внутри сетей, так и между ними.</t>
  </si>
  <si>
    <t>Предоставление муниципальных услуг в электронном виде в городском округе Лобня. (Создание АРМ, соблюдение политики безопасности, регистрация в Едином реестре с соблюдением всех требований).</t>
  </si>
  <si>
    <t>Участие Администрации города Лобня в электронных торгах на электронных торговых площадях</t>
  </si>
  <si>
    <t>Раздел "Здравоохранение"</t>
  </si>
  <si>
    <t>Строительство кислородной станции (ул.Заречная,15)</t>
  </si>
  <si>
    <t>Строительство поликлиники в мкр. Восточный</t>
  </si>
  <si>
    <t>Оснащение лечебных учреждений автотранспортом</t>
  </si>
  <si>
    <t>Организация раздаточных пунктов молочной кухни</t>
  </si>
  <si>
    <t>Капитальный ремонт Луговского поликлинического отделения и ССМП</t>
  </si>
  <si>
    <t>Капитальный ремонт хозяйственного корпуса ЛЦГБ (гараж, прачечная, пищеблок)</t>
  </si>
  <si>
    <t>Раздел "Спорт"</t>
  </si>
  <si>
    <t>Строительство и реконструкция трансформаторных подстанций</t>
  </si>
  <si>
    <t>Строительство и реконструкция электрических сетей (высоковольтных кабельных линий)</t>
  </si>
  <si>
    <t xml:space="preserve">Программные мероприятия, объемы и источники финансирования программы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</si>
</sst>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  <numFmt numFmtId="166" formatCode="[$-FC19]d\ mmmm\ yyyy\ &quot;г.&quot;"/>
    <numFmt numFmtId="167" formatCode="0.00000"/>
    <numFmt numFmtId="168" formatCode="0.0000"/>
    <numFmt numFmtId="169" formatCode="0.000"/>
  </numFmts>
  <fonts count="40">
    <font>
      <sz val="10"/>
      <name val="Arial Cyr"/>
      <family val="0"/>
    </font>
    <font>
      <sz val="10"/>
      <color indexed="57"/>
      <name val="Arial Cyr"/>
      <family val="0"/>
    </font>
    <font>
      <b/>
      <sz val="10"/>
      <name val="Arial Cyr"/>
      <family val="0"/>
    </font>
    <font>
      <b/>
      <sz val="10"/>
      <color indexed="53"/>
      <name val="Arial Cyr"/>
      <family val="0"/>
    </font>
    <font>
      <sz val="10"/>
      <color indexed="21"/>
      <name val="Arial Cyr"/>
      <family val="0"/>
    </font>
    <font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" fontId="0" fillId="0" borderId="14" xfId="0" applyNumberFormat="1" applyFont="1" applyBorder="1" applyAlignment="1">
      <alignment/>
    </xf>
    <xf numFmtId="16" fontId="0" fillId="0" borderId="1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164" fontId="0" fillId="0" borderId="15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2" fontId="0" fillId="0" borderId="18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2" fontId="4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4" xfId="0" applyNumberFormat="1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tabSelected="1" zoomScalePageLayoutView="0" workbookViewId="0" topLeftCell="B1">
      <selection activeCell="E7" sqref="E7"/>
    </sheetView>
  </sheetViews>
  <sheetFormatPr defaultColWidth="9.00390625" defaultRowHeight="12.75"/>
  <cols>
    <col min="1" max="1" width="7.875" style="16" customWidth="1"/>
    <col min="2" max="2" width="49.25390625" style="20" customWidth="1"/>
    <col min="3" max="3" width="9.875" style="8" customWidth="1"/>
    <col min="4" max="5" width="10.375" style="8" customWidth="1"/>
    <col min="6" max="6" width="10.75390625" style="8" customWidth="1"/>
    <col min="7" max="7" width="9.875" style="5" customWidth="1"/>
    <col min="8" max="8" width="12.00390625" style="5" customWidth="1"/>
    <col min="9" max="9" width="35.625" style="9" customWidth="1"/>
  </cols>
  <sheetData>
    <row r="1" spans="1:9" ht="12.75">
      <c r="A1" s="48"/>
      <c r="B1" s="36"/>
      <c r="C1" s="37"/>
      <c r="D1" s="37"/>
      <c r="E1" s="37"/>
      <c r="F1" s="37"/>
      <c r="G1" s="37"/>
      <c r="H1" s="37"/>
      <c r="I1" s="36"/>
    </row>
    <row r="2" spans="1:9" ht="12.75">
      <c r="A2" s="48"/>
      <c r="B2" s="36"/>
      <c r="C2" s="37"/>
      <c r="D2" s="37"/>
      <c r="E2" s="37"/>
      <c r="F2" s="37"/>
      <c r="G2" s="5" t="s">
        <v>12</v>
      </c>
      <c r="H2" s="37"/>
      <c r="I2" s="36"/>
    </row>
    <row r="3" spans="1:9" ht="12.75">
      <c r="A3" s="48"/>
      <c r="B3" s="36"/>
      <c r="C3" s="37"/>
      <c r="D3" s="37"/>
      <c r="E3" s="37"/>
      <c r="F3" s="37"/>
      <c r="G3" s="5" t="s">
        <v>13</v>
      </c>
      <c r="H3" s="37"/>
      <c r="I3" s="36"/>
    </row>
    <row r="4" spans="1:9" ht="12.75">
      <c r="A4" s="48"/>
      <c r="B4" s="36"/>
      <c r="C4" s="37"/>
      <c r="D4" s="37"/>
      <c r="E4" s="37"/>
      <c r="F4" s="37"/>
      <c r="G4" s="5" t="s">
        <v>14</v>
      </c>
      <c r="H4" s="37"/>
      <c r="I4" s="36"/>
    </row>
    <row r="5" spans="1:9" ht="12.75">
      <c r="A5" s="48"/>
      <c r="B5" s="36"/>
      <c r="C5" s="37"/>
      <c r="D5" s="37"/>
      <c r="E5" s="37"/>
      <c r="F5" s="37"/>
      <c r="G5" s="5" t="s">
        <v>18</v>
      </c>
      <c r="H5" s="37"/>
      <c r="I5" s="36"/>
    </row>
    <row r="6" spans="1:9" ht="12.75">
      <c r="A6" s="48"/>
      <c r="B6" s="95"/>
      <c r="C6" s="37"/>
      <c r="D6" s="37"/>
      <c r="E6" s="37"/>
      <c r="F6" s="37"/>
      <c r="G6" s="5" t="s">
        <v>15</v>
      </c>
      <c r="H6" s="37"/>
      <c r="I6" s="36"/>
    </row>
    <row r="7" spans="1:9" ht="12.75">
      <c r="A7" s="48"/>
      <c r="B7" s="95"/>
      <c r="C7" s="37"/>
      <c r="D7" s="37"/>
      <c r="E7" s="37"/>
      <c r="F7" s="37"/>
      <c r="G7" s="37"/>
      <c r="H7" s="37"/>
      <c r="I7" s="36"/>
    </row>
    <row r="8" spans="1:9" s="2" customFormat="1" ht="12.75">
      <c r="A8" s="49"/>
      <c r="B8" s="38"/>
      <c r="C8" s="39" t="s">
        <v>366</v>
      </c>
      <c r="D8" s="39"/>
      <c r="E8" s="39"/>
      <c r="F8" s="39"/>
      <c r="G8" s="39"/>
      <c r="H8" s="39"/>
      <c r="I8" s="38"/>
    </row>
    <row r="9" spans="1:9" s="2" customFormat="1" ht="12.75">
      <c r="A9" s="49"/>
      <c r="B9" s="38"/>
      <c r="C9" s="39" t="s">
        <v>16</v>
      </c>
      <c r="D9" s="39"/>
      <c r="E9" s="39"/>
      <c r="F9" s="39"/>
      <c r="G9" s="39"/>
      <c r="H9" s="39"/>
      <c r="I9" s="38"/>
    </row>
    <row r="10" spans="1:9" s="2" customFormat="1" ht="12.75">
      <c r="A10" s="49"/>
      <c r="B10" s="38"/>
      <c r="C10" s="39" t="s">
        <v>17</v>
      </c>
      <c r="D10" s="39"/>
      <c r="E10" s="39"/>
      <c r="F10" s="39"/>
      <c r="G10" s="39"/>
      <c r="H10" s="39"/>
      <c r="I10" s="38"/>
    </row>
    <row r="11" spans="1:9" ht="12.75">
      <c r="A11" s="48"/>
      <c r="B11" s="36"/>
      <c r="C11" s="37"/>
      <c r="D11" s="37"/>
      <c r="E11" s="37"/>
      <c r="F11" s="37"/>
      <c r="G11" s="37" t="s">
        <v>142</v>
      </c>
      <c r="H11" s="37"/>
      <c r="I11" s="36" t="s">
        <v>19</v>
      </c>
    </row>
    <row r="12" spans="1:9" ht="12.75">
      <c r="A12" s="35"/>
      <c r="B12" s="34"/>
      <c r="C12" s="14"/>
      <c r="D12" s="77"/>
      <c r="E12" s="40"/>
      <c r="F12" s="41" t="s">
        <v>248</v>
      </c>
      <c r="G12" s="41"/>
      <c r="H12" s="41"/>
      <c r="I12" s="34"/>
    </row>
    <row r="13" spans="2:9" ht="25.5">
      <c r="B13" s="9"/>
      <c r="C13" s="5"/>
      <c r="F13" s="97" t="s">
        <v>255</v>
      </c>
      <c r="G13" s="98"/>
      <c r="H13" s="98"/>
      <c r="I13" s="9" t="s">
        <v>252</v>
      </c>
    </row>
    <row r="14" spans="1:9" ht="51">
      <c r="A14" s="17" t="s">
        <v>251</v>
      </c>
      <c r="B14" s="11" t="s">
        <v>244</v>
      </c>
      <c r="C14" s="21" t="s">
        <v>246</v>
      </c>
      <c r="D14" s="11" t="s">
        <v>247</v>
      </c>
      <c r="E14" s="11" t="s">
        <v>156</v>
      </c>
      <c r="F14" s="3" t="s">
        <v>249</v>
      </c>
      <c r="G14" s="19" t="s">
        <v>22</v>
      </c>
      <c r="H14" s="42" t="s">
        <v>250</v>
      </c>
      <c r="I14" s="11"/>
    </row>
    <row r="15" spans="1:9" ht="12.75">
      <c r="A15" s="50">
        <v>1</v>
      </c>
      <c r="B15" s="51">
        <v>2</v>
      </c>
      <c r="C15" s="43">
        <v>3</v>
      </c>
      <c r="D15" s="43">
        <v>4</v>
      </c>
      <c r="E15" s="43">
        <v>5</v>
      </c>
      <c r="F15" s="43">
        <v>6</v>
      </c>
      <c r="G15" s="44">
        <v>7</v>
      </c>
      <c r="H15" s="44">
        <v>8</v>
      </c>
      <c r="I15" s="45">
        <v>9</v>
      </c>
    </row>
    <row r="16" spans="1:8" ht="12.75">
      <c r="A16" s="35"/>
      <c r="B16" s="20" t="s">
        <v>313</v>
      </c>
      <c r="C16" s="16"/>
      <c r="D16" s="16">
        <f>D17+D18+D19+D20+D21+D22+D23+D24+D25+D26</f>
        <v>55319.409999999996</v>
      </c>
      <c r="E16" s="16">
        <f>E17+E18+E19+E20+E21+E22+E23+E24+E25+E26</f>
        <v>2229.3099999999995</v>
      </c>
      <c r="F16" s="16">
        <f>F17+F18+F19+F20+F21+F22+F23+F24+F25+F26</f>
        <v>29.4</v>
      </c>
      <c r="G16" s="16">
        <f>G17+G18+G19+G20+G21+G22+G23+G24+G25+G26</f>
        <v>115</v>
      </c>
      <c r="H16" s="16">
        <f>H17+H18+H19+H20+H21+H22+H23+H24+H25+H26</f>
        <v>52945.700000000004</v>
      </c>
    </row>
    <row r="17" spans="2:8" ht="12.75">
      <c r="B17" s="20" t="s">
        <v>197</v>
      </c>
      <c r="C17" s="8">
        <v>2011</v>
      </c>
      <c r="D17" s="16">
        <f aca="true" t="shared" si="0" ref="D17:H26">D29+D136+D309+D363+D402+D446+D476+D557+D87</f>
        <v>3872.8700000000003</v>
      </c>
      <c r="E17" s="16">
        <f t="shared" si="0"/>
        <v>78.57</v>
      </c>
      <c r="F17" s="16">
        <f t="shared" si="0"/>
        <v>6.4</v>
      </c>
      <c r="G17" s="16">
        <f t="shared" si="0"/>
        <v>11</v>
      </c>
      <c r="H17" s="16">
        <f t="shared" si="0"/>
        <v>3776.9000000000005</v>
      </c>
    </row>
    <row r="18" spans="3:8" ht="12.75">
      <c r="C18" s="8">
        <v>2012</v>
      </c>
      <c r="D18" s="16">
        <f t="shared" si="0"/>
        <v>6660.69</v>
      </c>
      <c r="E18" s="16">
        <f t="shared" si="0"/>
        <v>146.79000000000002</v>
      </c>
      <c r="F18" s="16">
        <f t="shared" si="0"/>
        <v>8</v>
      </c>
      <c r="G18" s="16">
        <f t="shared" si="0"/>
        <v>11</v>
      </c>
      <c r="H18" s="16">
        <f t="shared" si="0"/>
        <v>6494.9</v>
      </c>
    </row>
    <row r="19" spans="3:8" ht="12.75">
      <c r="C19" s="8">
        <v>2013</v>
      </c>
      <c r="D19" s="16">
        <f t="shared" si="0"/>
        <v>7112.06</v>
      </c>
      <c r="E19" s="16">
        <f t="shared" si="0"/>
        <v>301.96000000000004</v>
      </c>
      <c r="F19" s="16">
        <f t="shared" si="0"/>
        <v>0</v>
      </c>
      <c r="G19" s="16">
        <f t="shared" si="0"/>
        <v>11</v>
      </c>
      <c r="H19" s="16">
        <f t="shared" si="0"/>
        <v>6799.1</v>
      </c>
    </row>
    <row r="20" spans="3:8" ht="12.75">
      <c r="C20" s="8">
        <v>2014</v>
      </c>
      <c r="D20" s="16">
        <f t="shared" si="0"/>
        <v>6076.46</v>
      </c>
      <c r="E20" s="16">
        <f t="shared" si="0"/>
        <v>495.65999999999997</v>
      </c>
      <c r="F20" s="16">
        <f t="shared" si="0"/>
        <v>0</v>
      </c>
      <c r="G20" s="16">
        <f t="shared" si="0"/>
        <v>11</v>
      </c>
      <c r="H20" s="16">
        <f t="shared" si="0"/>
        <v>5569.8</v>
      </c>
    </row>
    <row r="21" spans="3:8" ht="12.75">
      <c r="C21" s="8">
        <v>2015</v>
      </c>
      <c r="D21" s="16">
        <f t="shared" si="0"/>
        <v>5154.44</v>
      </c>
      <c r="E21" s="16">
        <f t="shared" si="0"/>
        <v>132.54</v>
      </c>
      <c r="F21" s="16">
        <f t="shared" si="0"/>
        <v>15</v>
      </c>
      <c r="G21" s="16">
        <f t="shared" si="0"/>
        <v>16</v>
      </c>
      <c r="H21" s="16">
        <f t="shared" si="0"/>
        <v>4990.9</v>
      </c>
    </row>
    <row r="22" spans="3:8" ht="12.75">
      <c r="C22" s="8">
        <v>2016</v>
      </c>
      <c r="D22" s="16">
        <f t="shared" si="0"/>
        <v>5419.8</v>
      </c>
      <c r="E22" s="16">
        <f t="shared" si="0"/>
        <v>130</v>
      </c>
      <c r="F22" s="16">
        <f t="shared" si="0"/>
        <v>0</v>
      </c>
      <c r="G22" s="16">
        <f t="shared" si="0"/>
        <v>11</v>
      </c>
      <c r="H22" s="16">
        <f t="shared" si="0"/>
        <v>5278.8</v>
      </c>
    </row>
    <row r="23" spans="3:8" ht="12.75">
      <c r="C23" s="8">
        <v>2017</v>
      </c>
      <c r="D23" s="16">
        <f t="shared" si="0"/>
        <v>3958.89</v>
      </c>
      <c r="E23" s="16">
        <f t="shared" si="0"/>
        <v>156.89</v>
      </c>
      <c r="F23" s="16">
        <f t="shared" si="0"/>
        <v>0</v>
      </c>
      <c r="G23" s="16">
        <f t="shared" si="0"/>
        <v>11</v>
      </c>
      <c r="H23" s="16">
        <f t="shared" si="0"/>
        <v>3791</v>
      </c>
    </row>
    <row r="24" spans="3:8" ht="12.75">
      <c r="C24" s="8">
        <v>2018</v>
      </c>
      <c r="D24" s="16">
        <f t="shared" si="0"/>
        <v>2859.5</v>
      </c>
      <c r="E24" s="16">
        <f t="shared" si="0"/>
        <v>205.29999999999998</v>
      </c>
      <c r="F24" s="16">
        <f t="shared" si="0"/>
        <v>0</v>
      </c>
      <c r="G24" s="16">
        <f t="shared" si="0"/>
        <v>11</v>
      </c>
      <c r="H24" s="16">
        <f t="shared" si="0"/>
        <v>2643.2000000000003</v>
      </c>
    </row>
    <row r="25" spans="3:8" ht="12.75">
      <c r="C25" s="8">
        <v>2019</v>
      </c>
      <c r="D25" s="16">
        <f t="shared" si="0"/>
        <v>7371.6</v>
      </c>
      <c r="E25" s="16">
        <f t="shared" si="0"/>
        <v>398.9</v>
      </c>
      <c r="F25" s="16">
        <f t="shared" si="0"/>
        <v>0</v>
      </c>
      <c r="G25" s="16">
        <f t="shared" si="0"/>
        <v>11</v>
      </c>
      <c r="H25" s="16">
        <f t="shared" si="0"/>
        <v>6961.700000000001</v>
      </c>
    </row>
    <row r="26" spans="1:9" ht="12.75">
      <c r="A26" s="17"/>
      <c r="B26" s="21"/>
      <c r="C26" s="12">
        <v>2020</v>
      </c>
      <c r="D26" s="17">
        <f t="shared" si="0"/>
        <v>6833.099999999999</v>
      </c>
      <c r="E26" s="17">
        <f t="shared" si="0"/>
        <v>182.7</v>
      </c>
      <c r="F26" s="17">
        <f t="shared" si="0"/>
        <v>0</v>
      </c>
      <c r="G26" s="17">
        <f t="shared" si="0"/>
        <v>11</v>
      </c>
      <c r="H26" s="17">
        <f t="shared" si="0"/>
        <v>6639.4</v>
      </c>
      <c r="I26" s="11"/>
    </row>
    <row r="27" spans="4:8" ht="12.75">
      <c r="D27" s="16"/>
      <c r="E27" s="16"/>
      <c r="F27" s="16"/>
      <c r="G27" s="29"/>
      <c r="H27" s="29"/>
    </row>
    <row r="28" spans="1:8" ht="12.75">
      <c r="A28" s="46">
        <v>1</v>
      </c>
      <c r="B28" s="84" t="s">
        <v>245</v>
      </c>
      <c r="C28" s="85" t="s">
        <v>313</v>
      </c>
      <c r="D28" s="86">
        <f>D29+D30+D31+D32+D33+D34+D35+D36+D37+D38</f>
        <v>45995.6</v>
      </c>
      <c r="E28" s="86"/>
      <c r="F28" s="86"/>
      <c r="G28" s="86"/>
      <c r="H28" s="86">
        <f>H29+H30+H31+H32+H33+H34+H35+H36+H37+H38</f>
        <v>45995.6</v>
      </c>
    </row>
    <row r="29" spans="2:8" ht="12.75">
      <c r="B29" s="84"/>
      <c r="C29" s="85">
        <v>2011</v>
      </c>
      <c r="D29" s="86">
        <f>D40+D48+D49+D62+D63+D64</f>
        <v>3249.4000000000005</v>
      </c>
      <c r="E29" s="86"/>
      <c r="F29" s="86"/>
      <c r="G29" s="86"/>
      <c r="H29" s="86">
        <f>H40+H48+H49+H62+H63+H64</f>
        <v>3249.4000000000005</v>
      </c>
    </row>
    <row r="30" spans="2:8" ht="12.75">
      <c r="B30" s="84"/>
      <c r="C30" s="85">
        <v>2012</v>
      </c>
      <c r="D30" s="86">
        <f>D41+D55+D65+D66+D67+D69</f>
        <v>5443.2</v>
      </c>
      <c r="E30" s="86"/>
      <c r="F30" s="86"/>
      <c r="G30" s="86"/>
      <c r="H30" s="86">
        <f>H41+H55+H65+H66+H67+H69</f>
        <v>5443.2</v>
      </c>
    </row>
    <row r="31" spans="2:8" ht="12.75">
      <c r="B31" s="84"/>
      <c r="C31" s="85">
        <v>2013</v>
      </c>
      <c r="D31" s="86">
        <f>D42+D45+D51+D56+D74</f>
        <v>5693.2</v>
      </c>
      <c r="E31" s="86"/>
      <c r="F31" s="86"/>
      <c r="G31" s="86"/>
      <c r="H31" s="86">
        <f>H42+H45+H51+H56+H74</f>
        <v>5693.2</v>
      </c>
    </row>
    <row r="32" spans="2:8" ht="12.75">
      <c r="B32" s="84"/>
      <c r="C32" s="85">
        <v>2014</v>
      </c>
      <c r="D32" s="86">
        <f>D43+D70+D76</f>
        <v>4786.5</v>
      </c>
      <c r="E32" s="86"/>
      <c r="F32" s="86"/>
      <c r="G32" s="86"/>
      <c r="H32" s="86">
        <f>H43+H70+H76</f>
        <v>4786.5</v>
      </c>
    </row>
    <row r="33" spans="2:8" ht="12.75">
      <c r="B33" s="84"/>
      <c r="C33" s="85">
        <v>2015</v>
      </c>
      <c r="D33" s="86">
        <f>D44+D52+D71</f>
        <v>4226.9</v>
      </c>
      <c r="E33" s="86"/>
      <c r="F33" s="86"/>
      <c r="G33" s="86"/>
      <c r="H33" s="86">
        <f>H44+H52+H71</f>
        <v>4226.9</v>
      </c>
    </row>
    <row r="34" spans="2:8" ht="12.75">
      <c r="B34" s="84"/>
      <c r="C34" s="85">
        <v>2016</v>
      </c>
      <c r="D34" s="86">
        <f>D46+D47+D72+D80</f>
        <v>4493.9</v>
      </c>
      <c r="E34" s="86"/>
      <c r="F34" s="86"/>
      <c r="G34" s="86"/>
      <c r="H34" s="86">
        <f>H46+H47+H72+H80</f>
        <v>4493.9</v>
      </c>
    </row>
    <row r="35" spans="2:8" ht="12.75">
      <c r="B35" s="84"/>
      <c r="C35" s="85">
        <v>2017</v>
      </c>
      <c r="D35" s="86">
        <f>D53+D54+D57+D81</f>
        <v>3366.1</v>
      </c>
      <c r="E35" s="86"/>
      <c r="F35" s="86"/>
      <c r="G35" s="86"/>
      <c r="H35" s="86">
        <f>H53+H54+H57+H81</f>
        <v>3366.1</v>
      </c>
    </row>
    <row r="36" spans="2:8" ht="12.75">
      <c r="B36" s="84"/>
      <c r="C36" s="85">
        <v>2018</v>
      </c>
      <c r="D36" s="86">
        <f>D58+D73</f>
        <v>1997.4</v>
      </c>
      <c r="E36" s="86"/>
      <c r="F36" s="86"/>
      <c r="G36" s="86"/>
      <c r="H36" s="86">
        <f>H58+H73</f>
        <v>1997.4</v>
      </c>
    </row>
    <row r="37" spans="2:8" ht="12.75">
      <c r="B37" s="84"/>
      <c r="C37" s="85">
        <v>2019</v>
      </c>
      <c r="D37" s="86">
        <f>D60+D68+D77+D83</f>
        <v>6549.900000000001</v>
      </c>
      <c r="E37" s="86"/>
      <c r="F37" s="86"/>
      <c r="G37" s="86"/>
      <c r="H37" s="86">
        <f>H60+H68+H77+H83</f>
        <v>6549.900000000001</v>
      </c>
    </row>
    <row r="38" spans="1:9" ht="12.75">
      <c r="A38" s="17"/>
      <c r="B38" s="88"/>
      <c r="C38" s="87">
        <v>2020</v>
      </c>
      <c r="D38" s="89">
        <f>D84+D61+D78</f>
        <v>6189.099999999999</v>
      </c>
      <c r="E38" s="89"/>
      <c r="F38" s="89"/>
      <c r="G38" s="89"/>
      <c r="H38" s="89">
        <f>H84+H61+H78</f>
        <v>6189.099999999999</v>
      </c>
      <c r="I38" s="11"/>
    </row>
    <row r="39" spans="1:10" ht="25.5">
      <c r="A39" s="35" t="s">
        <v>211</v>
      </c>
      <c r="B39" s="18" t="s">
        <v>257</v>
      </c>
      <c r="C39" s="6" t="s">
        <v>313</v>
      </c>
      <c r="D39" s="24">
        <f>D40+D41+D42+D43+D44</f>
        <v>11596.5</v>
      </c>
      <c r="E39" s="24"/>
      <c r="F39" s="24"/>
      <c r="G39" s="27"/>
      <c r="H39" s="27">
        <f>H40+H41+H42+H43+H44</f>
        <v>11596.5</v>
      </c>
      <c r="I39" s="34"/>
      <c r="J39" s="1"/>
    </row>
    <row r="40" spans="1:10" ht="12.75">
      <c r="A40" s="90"/>
      <c r="C40" s="8">
        <v>2011</v>
      </c>
      <c r="D40" s="16">
        <v>1718</v>
      </c>
      <c r="E40" s="16"/>
      <c r="F40" s="16"/>
      <c r="G40" s="29"/>
      <c r="H40" s="29">
        <v>1718</v>
      </c>
      <c r="I40" s="9" t="s">
        <v>269</v>
      </c>
      <c r="J40" s="1"/>
    </row>
    <row r="41" spans="1:10" ht="12.75">
      <c r="A41" s="90"/>
      <c r="C41" s="8">
        <v>2012</v>
      </c>
      <c r="D41" s="16">
        <v>1718</v>
      </c>
      <c r="E41" s="16"/>
      <c r="F41" s="16"/>
      <c r="G41" s="29"/>
      <c r="H41" s="29">
        <v>1718</v>
      </c>
      <c r="I41" s="9" t="s">
        <v>269</v>
      </c>
      <c r="J41" s="1"/>
    </row>
    <row r="42" spans="3:10" ht="12.75">
      <c r="C42" s="8">
        <v>2013</v>
      </c>
      <c r="D42" s="16">
        <v>1718</v>
      </c>
      <c r="E42" s="16"/>
      <c r="F42" s="16"/>
      <c r="G42" s="29"/>
      <c r="H42" s="29">
        <v>1718</v>
      </c>
      <c r="I42" s="9" t="s">
        <v>269</v>
      </c>
      <c r="J42" s="1"/>
    </row>
    <row r="43" spans="3:10" ht="12.75">
      <c r="C43" s="8">
        <v>2014</v>
      </c>
      <c r="D43" s="16">
        <v>3436</v>
      </c>
      <c r="E43" s="16"/>
      <c r="F43" s="16"/>
      <c r="G43" s="29"/>
      <c r="H43" s="29">
        <v>3436</v>
      </c>
      <c r="I43" s="9" t="s">
        <v>270</v>
      </c>
      <c r="J43" s="1"/>
    </row>
    <row r="44" spans="1:10" ht="12.75">
      <c r="A44" s="17"/>
      <c r="B44" s="21"/>
      <c r="C44" s="12">
        <v>2015</v>
      </c>
      <c r="D44" s="17">
        <v>3006.5</v>
      </c>
      <c r="E44" s="17"/>
      <c r="F44" s="17"/>
      <c r="G44" s="30"/>
      <c r="H44" s="30">
        <v>3006.5</v>
      </c>
      <c r="I44" s="11" t="s">
        <v>226</v>
      </c>
      <c r="J44" s="1"/>
    </row>
    <row r="45" spans="1:9" ht="38.25">
      <c r="A45" s="25" t="s">
        <v>23</v>
      </c>
      <c r="B45" s="19" t="s">
        <v>258</v>
      </c>
      <c r="C45" s="10">
        <v>2013</v>
      </c>
      <c r="D45" s="25">
        <v>1179.1</v>
      </c>
      <c r="E45" s="25"/>
      <c r="F45" s="25"/>
      <c r="G45" s="25"/>
      <c r="H45" s="28">
        <v>1179.1</v>
      </c>
      <c r="I45" s="3" t="s">
        <v>276</v>
      </c>
    </row>
    <row r="46" spans="1:9" ht="38.25">
      <c r="A46" s="25" t="s">
        <v>24</v>
      </c>
      <c r="B46" s="19" t="s">
        <v>259</v>
      </c>
      <c r="C46" s="10">
        <v>2016</v>
      </c>
      <c r="D46" s="25">
        <v>1503.3</v>
      </c>
      <c r="E46" s="25"/>
      <c r="F46" s="25"/>
      <c r="G46" s="25"/>
      <c r="H46" s="28">
        <v>1503.3</v>
      </c>
      <c r="I46" s="3" t="s">
        <v>277</v>
      </c>
    </row>
    <row r="47" spans="1:9" ht="38.25">
      <c r="A47" s="25" t="s">
        <v>25</v>
      </c>
      <c r="B47" s="19" t="s">
        <v>260</v>
      </c>
      <c r="C47" s="10">
        <v>2016</v>
      </c>
      <c r="D47" s="25">
        <v>1606.3</v>
      </c>
      <c r="E47" s="25"/>
      <c r="F47" s="25"/>
      <c r="G47" s="25"/>
      <c r="H47" s="28">
        <v>1606.3</v>
      </c>
      <c r="I47" s="3" t="s">
        <v>271</v>
      </c>
    </row>
    <row r="48" spans="1:9" ht="25.5">
      <c r="A48" s="25" t="s">
        <v>26</v>
      </c>
      <c r="B48" s="19" t="s">
        <v>261</v>
      </c>
      <c r="C48" s="10">
        <v>2011</v>
      </c>
      <c r="D48" s="25">
        <v>239.7</v>
      </c>
      <c r="E48" s="25"/>
      <c r="F48" s="25"/>
      <c r="G48" s="25"/>
      <c r="H48" s="28">
        <v>239.7</v>
      </c>
      <c r="I48" s="3" t="s">
        <v>221</v>
      </c>
    </row>
    <row r="49" spans="1:9" ht="38.25">
      <c r="A49" s="25" t="s">
        <v>27</v>
      </c>
      <c r="B49" s="19" t="s">
        <v>262</v>
      </c>
      <c r="C49" s="10">
        <v>2011</v>
      </c>
      <c r="D49" s="25">
        <v>228.8</v>
      </c>
      <c r="E49" s="25"/>
      <c r="F49" s="25"/>
      <c r="G49" s="25"/>
      <c r="H49" s="28">
        <v>228.8</v>
      </c>
      <c r="I49" s="3" t="s">
        <v>273</v>
      </c>
    </row>
    <row r="50" spans="1:9" ht="25.5">
      <c r="A50" s="35" t="s">
        <v>28</v>
      </c>
      <c r="B50" s="18" t="s">
        <v>266</v>
      </c>
      <c r="C50" s="6" t="s">
        <v>313</v>
      </c>
      <c r="D50" s="24">
        <f>D51+D52+D53</f>
        <v>2920.6000000000004</v>
      </c>
      <c r="E50" s="24"/>
      <c r="F50" s="24"/>
      <c r="G50" s="27"/>
      <c r="H50" s="27">
        <f>H51+H52+H53</f>
        <v>2920.6000000000004</v>
      </c>
      <c r="I50" s="34"/>
    </row>
    <row r="51" spans="3:9" ht="12.75">
      <c r="C51" s="8">
        <v>2013</v>
      </c>
      <c r="D51" s="16">
        <v>1460.3</v>
      </c>
      <c r="E51" s="16"/>
      <c r="F51" s="16"/>
      <c r="G51" s="29"/>
      <c r="H51" s="29">
        <v>1460.3</v>
      </c>
      <c r="I51" s="9" t="s">
        <v>278</v>
      </c>
    </row>
    <row r="52" spans="3:9" ht="12.75">
      <c r="C52" s="8">
        <v>2015</v>
      </c>
      <c r="D52" s="16">
        <v>859</v>
      </c>
      <c r="E52" s="16"/>
      <c r="F52" s="16"/>
      <c r="G52" s="29"/>
      <c r="H52" s="29">
        <v>859</v>
      </c>
      <c r="I52" s="9" t="s">
        <v>279</v>
      </c>
    </row>
    <row r="53" spans="1:9" ht="12.75">
      <c r="A53" s="17"/>
      <c r="B53" s="21"/>
      <c r="C53" s="12">
        <v>2017</v>
      </c>
      <c r="D53" s="17">
        <v>601.3</v>
      </c>
      <c r="E53" s="17"/>
      <c r="F53" s="17"/>
      <c r="G53" s="30"/>
      <c r="H53" s="30">
        <v>601.3</v>
      </c>
      <c r="I53" s="11" t="s">
        <v>274</v>
      </c>
    </row>
    <row r="54" spans="1:9" ht="38.25">
      <c r="A54" s="25" t="s">
        <v>29</v>
      </c>
      <c r="B54" s="19" t="s">
        <v>267</v>
      </c>
      <c r="C54" s="10">
        <v>2017</v>
      </c>
      <c r="D54" s="25">
        <v>445.4</v>
      </c>
      <c r="E54" s="25"/>
      <c r="F54" s="25"/>
      <c r="G54" s="25"/>
      <c r="H54" s="28">
        <v>445.4</v>
      </c>
      <c r="I54" s="3" t="s">
        <v>275</v>
      </c>
    </row>
    <row r="55" spans="1:9" ht="25.5">
      <c r="A55" s="25" t="s">
        <v>30</v>
      </c>
      <c r="B55" s="19" t="s">
        <v>264</v>
      </c>
      <c r="C55" s="10">
        <v>2012</v>
      </c>
      <c r="D55" s="25">
        <v>378</v>
      </c>
      <c r="E55" s="25"/>
      <c r="F55" s="25"/>
      <c r="G55" s="25"/>
      <c r="H55" s="28">
        <v>378</v>
      </c>
      <c r="I55" s="3" t="s">
        <v>280</v>
      </c>
    </row>
    <row r="56" spans="1:9" ht="25.5">
      <c r="A56" s="25" t="s">
        <v>33</v>
      </c>
      <c r="B56" s="19" t="s">
        <v>263</v>
      </c>
      <c r="C56" s="10">
        <v>2013</v>
      </c>
      <c r="D56" s="25">
        <v>378</v>
      </c>
      <c r="E56" s="25"/>
      <c r="F56" s="25"/>
      <c r="G56" s="25"/>
      <c r="H56" s="28">
        <v>378</v>
      </c>
      <c r="I56" s="3" t="s">
        <v>280</v>
      </c>
    </row>
    <row r="57" spans="1:9" ht="25.5">
      <c r="A57" s="25" t="s">
        <v>31</v>
      </c>
      <c r="B57" s="19" t="s">
        <v>265</v>
      </c>
      <c r="C57" s="10">
        <v>2017</v>
      </c>
      <c r="D57" s="25">
        <v>1331.5</v>
      </c>
      <c r="E57" s="25"/>
      <c r="F57" s="25"/>
      <c r="G57" s="25"/>
      <c r="H57" s="28">
        <v>1331.5</v>
      </c>
      <c r="I57" s="3" t="s">
        <v>281</v>
      </c>
    </row>
    <row r="58" spans="1:9" ht="25.5">
      <c r="A58" s="25" t="s">
        <v>32</v>
      </c>
      <c r="B58" s="19" t="s">
        <v>268</v>
      </c>
      <c r="C58" s="10">
        <v>2018</v>
      </c>
      <c r="D58" s="25">
        <v>987.9</v>
      </c>
      <c r="E58" s="25"/>
      <c r="F58" s="25"/>
      <c r="G58" s="25"/>
      <c r="H58" s="28">
        <v>987.9</v>
      </c>
      <c r="I58" s="3" t="s">
        <v>282</v>
      </c>
    </row>
    <row r="59" spans="1:9" ht="25.5">
      <c r="A59" s="35" t="s">
        <v>34</v>
      </c>
      <c r="B59" s="18" t="s">
        <v>272</v>
      </c>
      <c r="C59" s="6" t="s">
        <v>313</v>
      </c>
      <c r="D59" s="24">
        <f>D60+D61</f>
        <v>8332.3</v>
      </c>
      <c r="E59" s="24"/>
      <c r="F59" s="24"/>
      <c r="G59" s="27"/>
      <c r="H59" s="27">
        <f>H60+H61</f>
        <v>8332.3</v>
      </c>
      <c r="I59" s="34"/>
    </row>
    <row r="60" spans="3:9" ht="12.75">
      <c r="C60" s="8">
        <v>2019</v>
      </c>
      <c r="D60" s="16">
        <v>4166.1</v>
      </c>
      <c r="E60" s="16"/>
      <c r="F60" s="16"/>
      <c r="G60" s="29"/>
      <c r="H60" s="29">
        <v>4166.1</v>
      </c>
      <c r="I60" s="9" t="s">
        <v>222</v>
      </c>
    </row>
    <row r="61" spans="1:9" ht="12.75">
      <c r="A61" s="17"/>
      <c r="B61" s="21"/>
      <c r="C61" s="12">
        <v>2020</v>
      </c>
      <c r="D61" s="17">
        <v>4166.2</v>
      </c>
      <c r="E61" s="17"/>
      <c r="F61" s="17"/>
      <c r="G61" s="30"/>
      <c r="H61" s="30">
        <v>4166.2</v>
      </c>
      <c r="I61" s="11" t="s">
        <v>222</v>
      </c>
    </row>
    <row r="62" spans="1:9" ht="38.25">
      <c r="A62" s="25" t="s">
        <v>35</v>
      </c>
      <c r="B62" s="19" t="s">
        <v>284</v>
      </c>
      <c r="C62" s="10">
        <v>2011</v>
      </c>
      <c r="D62" s="25">
        <v>354.3</v>
      </c>
      <c r="E62" s="25"/>
      <c r="F62" s="25"/>
      <c r="G62" s="25"/>
      <c r="H62" s="28">
        <v>354.3</v>
      </c>
      <c r="I62" s="3" t="s">
        <v>283</v>
      </c>
    </row>
    <row r="63" spans="1:9" ht="25.5">
      <c r="A63" s="25" t="s">
        <v>36</v>
      </c>
      <c r="B63" s="19" t="s">
        <v>285</v>
      </c>
      <c r="C63" s="10">
        <v>2011</v>
      </c>
      <c r="D63" s="25">
        <v>354.3</v>
      </c>
      <c r="E63" s="25"/>
      <c r="F63" s="25"/>
      <c r="G63" s="25"/>
      <c r="H63" s="28">
        <v>354.3</v>
      </c>
      <c r="I63" s="3" t="s">
        <v>283</v>
      </c>
    </row>
    <row r="64" spans="1:9" ht="25.5">
      <c r="A64" s="25" t="s">
        <v>37</v>
      </c>
      <c r="B64" s="19" t="s">
        <v>287</v>
      </c>
      <c r="C64" s="10">
        <v>2011</v>
      </c>
      <c r="D64" s="25">
        <v>354.3</v>
      </c>
      <c r="E64" s="25"/>
      <c r="F64" s="25"/>
      <c r="G64" s="25"/>
      <c r="H64" s="28">
        <v>354.3</v>
      </c>
      <c r="I64" s="3" t="s">
        <v>283</v>
      </c>
    </row>
    <row r="65" spans="1:9" ht="25.5">
      <c r="A65" s="25" t="s">
        <v>38</v>
      </c>
      <c r="B65" s="19" t="s">
        <v>288</v>
      </c>
      <c r="C65" s="10">
        <v>2012</v>
      </c>
      <c r="D65" s="25">
        <v>510.4</v>
      </c>
      <c r="E65" s="25"/>
      <c r="F65" s="25"/>
      <c r="G65" s="25"/>
      <c r="H65" s="28">
        <v>510.4</v>
      </c>
      <c r="I65" s="3" t="s">
        <v>286</v>
      </c>
    </row>
    <row r="66" spans="1:9" ht="25.5">
      <c r="A66" s="25" t="s">
        <v>39</v>
      </c>
      <c r="B66" s="19" t="s">
        <v>10</v>
      </c>
      <c r="C66" s="10">
        <v>2012</v>
      </c>
      <c r="D66" s="25">
        <v>1127.4</v>
      </c>
      <c r="E66" s="25"/>
      <c r="F66" s="25"/>
      <c r="G66" s="25"/>
      <c r="H66" s="28">
        <v>1127.4</v>
      </c>
      <c r="I66" s="3" t="s">
        <v>289</v>
      </c>
    </row>
    <row r="67" spans="1:9" ht="25.5">
      <c r="A67" s="25" t="s">
        <v>40</v>
      </c>
      <c r="B67" s="19" t="s">
        <v>290</v>
      </c>
      <c r="C67" s="10">
        <v>2012</v>
      </c>
      <c r="D67" s="25">
        <v>755.9</v>
      </c>
      <c r="E67" s="25"/>
      <c r="F67" s="25"/>
      <c r="G67" s="25"/>
      <c r="H67" s="28">
        <v>755.9</v>
      </c>
      <c r="I67" s="3" t="s">
        <v>291</v>
      </c>
    </row>
    <row r="68" spans="1:9" ht="38.25">
      <c r="A68" s="25" t="s">
        <v>45</v>
      </c>
      <c r="B68" s="19" t="s">
        <v>292</v>
      </c>
      <c r="C68" s="10">
        <v>2019</v>
      </c>
      <c r="D68" s="25">
        <v>360.8</v>
      </c>
      <c r="E68" s="25"/>
      <c r="F68" s="25"/>
      <c r="G68" s="25"/>
      <c r="H68" s="28">
        <v>360.8</v>
      </c>
      <c r="I68" s="3" t="s">
        <v>293</v>
      </c>
    </row>
    <row r="69" spans="1:9" ht="38.25">
      <c r="A69" s="25" t="s">
        <v>41</v>
      </c>
      <c r="B69" s="19" t="s">
        <v>297</v>
      </c>
      <c r="C69" s="10">
        <v>2012</v>
      </c>
      <c r="D69" s="25">
        <v>953.5</v>
      </c>
      <c r="E69" s="25"/>
      <c r="F69" s="25"/>
      <c r="G69" s="25"/>
      <c r="H69" s="28">
        <v>953.5</v>
      </c>
      <c r="I69" s="3" t="s">
        <v>294</v>
      </c>
    </row>
    <row r="70" spans="1:9" ht="38.25">
      <c r="A70" s="25" t="s">
        <v>42</v>
      </c>
      <c r="B70" s="19" t="s">
        <v>298</v>
      </c>
      <c r="C70" s="10">
        <v>2014</v>
      </c>
      <c r="D70" s="25">
        <v>1118.6</v>
      </c>
      <c r="E70" s="25"/>
      <c r="F70" s="25"/>
      <c r="G70" s="25"/>
      <c r="H70" s="28">
        <v>1118.6</v>
      </c>
      <c r="I70" s="3" t="s">
        <v>295</v>
      </c>
    </row>
    <row r="71" spans="1:9" ht="38.25">
      <c r="A71" s="25" t="s">
        <v>43</v>
      </c>
      <c r="B71" s="19" t="s">
        <v>298</v>
      </c>
      <c r="C71" s="10">
        <v>2015</v>
      </c>
      <c r="D71" s="25">
        <v>361.4</v>
      </c>
      <c r="E71" s="25"/>
      <c r="F71" s="25"/>
      <c r="G71" s="25"/>
      <c r="H71" s="28">
        <v>361.4</v>
      </c>
      <c r="I71" s="3" t="s">
        <v>296</v>
      </c>
    </row>
    <row r="72" spans="1:9" ht="25.5">
      <c r="A72" s="25" t="s">
        <v>44</v>
      </c>
      <c r="B72" s="19" t="s">
        <v>299</v>
      </c>
      <c r="C72" s="10">
        <v>2016</v>
      </c>
      <c r="D72" s="25">
        <v>439.4</v>
      </c>
      <c r="E72" s="25"/>
      <c r="F72" s="25"/>
      <c r="G72" s="25"/>
      <c r="H72" s="28">
        <v>439.4</v>
      </c>
      <c r="I72" s="3" t="s">
        <v>300</v>
      </c>
    </row>
    <row r="73" spans="1:9" ht="25.5">
      <c r="A73" s="25" t="s">
        <v>46</v>
      </c>
      <c r="B73" s="19" t="s">
        <v>301</v>
      </c>
      <c r="C73" s="10">
        <v>2018</v>
      </c>
      <c r="D73" s="25">
        <v>1009.5</v>
      </c>
      <c r="E73" s="25"/>
      <c r="F73" s="25"/>
      <c r="G73" s="25"/>
      <c r="H73" s="28">
        <v>1009.5</v>
      </c>
      <c r="I73" s="3" t="s">
        <v>302</v>
      </c>
    </row>
    <row r="74" spans="1:9" ht="25.5">
      <c r="A74" s="25" t="s">
        <v>47</v>
      </c>
      <c r="B74" s="19" t="s">
        <v>303</v>
      </c>
      <c r="C74" s="10">
        <v>2013</v>
      </c>
      <c r="D74" s="25">
        <v>957.8</v>
      </c>
      <c r="E74" s="25"/>
      <c r="F74" s="25"/>
      <c r="G74" s="25"/>
      <c r="H74" s="28">
        <v>957.8</v>
      </c>
      <c r="I74" s="3" t="s">
        <v>304</v>
      </c>
    </row>
    <row r="75" spans="1:9" ht="25.5">
      <c r="A75" s="35" t="s">
        <v>48</v>
      </c>
      <c r="B75" s="18" t="s">
        <v>305</v>
      </c>
      <c r="C75" s="6" t="s">
        <v>313</v>
      </c>
      <c r="D75" s="24">
        <f>D76+D77+D78</f>
        <v>2130.3</v>
      </c>
      <c r="E75" s="24"/>
      <c r="F75" s="24"/>
      <c r="G75" s="27"/>
      <c r="H75" s="27">
        <f>H76+H77+H78</f>
        <v>2130.3</v>
      </c>
      <c r="I75" s="34"/>
    </row>
    <row r="76" spans="3:9" ht="12.75">
      <c r="C76" s="8">
        <v>2014</v>
      </c>
      <c r="D76" s="16">
        <v>231.9</v>
      </c>
      <c r="E76" s="16"/>
      <c r="F76" s="16"/>
      <c r="G76" s="29"/>
      <c r="H76" s="29">
        <v>231.9</v>
      </c>
      <c r="I76" s="9" t="s">
        <v>306</v>
      </c>
    </row>
    <row r="77" spans="3:9" ht="12.75">
      <c r="C77" s="8">
        <v>2019</v>
      </c>
      <c r="D77" s="16">
        <v>949.2</v>
      </c>
      <c r="E77" s="16"/>
      <c r="F77" s="16"/>
      <c r="G77" s="29"/>
      <c r="H77" s="29">
        <v>949.2</v>
      </c>
      <c r="I77" s="9" t="s">
        <v>307</v>
      </c>
    </row>
    <row r="78" spans="1:9" ht="12.75">
      <c r="A78" s="17"/>
      <c r="B78" s="21"/>
      <c r="C78" s="12">
        <v>2020</v>
      </c>
      <c r="D78" s="17">
        <v>949.2</v>
      </c>
      <c r="E78" s="17"/>
      <c r="F78" s="17"/>
      <c r="G78" s="30"/>
      <c r="H78" s="30">
        <v>949.2</v>
      </c>
      <c r="I78" s="11" t="s">
        <v>307</v>
      </c>
    </row>
    <row r="79" spans="1:9" ht="25.5">
      <c r="A79" s="35" t="s">
        <v>49</v>
      </c>
      <c r="B79" s="18" t="s">
        <v>308</v>
      </c>
      <c r="C79" s="6" t="s">
        <v>313</v>
      </c>
      <c r="D79" s="24">
        <f>D80+D81</f>
        <v>1932.8</v>
      </c>
      <c r="E79" s="24"/>
      <c r="F79" s="24"/>
      <c r="G79" s="27"/>
      <c r="H79" s="27">
        <f>H80+H81</f>
        <v>1932.8</v>
      </c>
      <c r="I79" s="34"/>
    </row>
    <row r="80" spans="3:9" ht="12.75">
      <c r="C80" s="8">
        <v>2016</v>
      </c>
      <c r="D80" s="16">
        <v>944.9</v>
      </c>
      <c r="E80" s="16"/>
      <c r="F80" s="16"/>
      <c r="G80" s="29"/>
      <c r="H80" s="29">
        <v>944.9</v>
      </c>
      <c r="I80" s="9" t="s">
        <v>309</v>
      </c>
    </row>
    <row r="81" spans="1:9" ht="12.75">
      <c r="A81" s="17"/>
      <c r="B81" s="21"/>
      <c r="C81" s="12">
        <v>2017</v>
      </c>
      <c r="D81" s="17">
        <v>987.9</v>
      </c>
      <c r="E81" s="17"/>
      <c r="F81" s="17"/>
      <c r="G81" s="30"/>
      <c r="H81" s="30">
        <v>987.9</v>
      </c>
      <c r="I81" s="11" t="s">
        <v>282</v>
      </c>
    </row>
    <row r="82" spans="1:9" ht="25.5">
      <c r="A82" s="35" t="s">
        <v>50</v>
      </c>
      <c r="B82" s="18" t="s">
        <v>203</v>
      </c>
      <c r="C82" s="6" t="s">
        <v>313</v>
      </c>
      <c r="D82" s="24">
        <f>D83+D84</f>
        <v>2147.5</v>
      </c>
      <c r="E82" s="24"/>
      <c r="F82" s="24"/>
      <c r="G82" s="27"/>
      <c r="H82" s="27">
        <f>H83+H84</f>
        <v>2147.5</v>
      </c>
      <c r="I82" s="34"/>
    </row>
    <row r="83" spans="3:9" ht="12.75">
      <c r="C83" s="8">
        <v>2019</v>
      </c>
      <c r="D83" s="16">
        <v>1073.8</v>
      </c>
      <c r="E83" s="16"/>
      <c r="F83" s="16"/>
      <c r="G83" s="29"/>
      <c r="H83" s="29">
        <v>1073.8</v>
      </c>
      <c r="I83" s="9" t="s">
        <v>310</v>
      </c>
    </row>
    <row r="84" spans="1:9" ht="12.75">
      <c r="A84" s="17"/>
      <c r="B84" s="21"/>
      <c r="C84" s="12">
        <v>2020</v>
      </c>
      <c r="D84" s="17">
        <v>1073.7</v>
      </c>
      <c r="E84" s="17"/>
      <c r="F84" s="17"/>
      <c r="G84" s="30"/>
      <c r="H84" s="30">
        <v>1073.7</v>
      </c>
      <c r="I84" s="11" t="s">
        <v>310</v>
      </c>
    </row>
    <row r="85" spans="4:8" ht="12.75">
      <c r="D85" s="16"/>
      <c r="E85" s="16"/>
      <c r="F85" s="16"/>
      <c r="G85" s="29"/>
      <c r="H85" s="29"/>
    </row>
    <row r="86" spans="1:8" ht="12.75">
      <c r="A86" s="96">
        <v>2</v>
      </c>
      <c r="B86" s="84" t="s">
        <v>150</v>
      </c>
      <c r="C86" s="85" t="s">
        <v>313</v>
      </c>
      <c r="D86" s="86">
        <f>D87+D88+D89+D90+D91+D92+D93+D94+D95+D96</f>
        <v>3256.4</v>
      </c>
      <c r="E86" s="86">
        <f>E87+E88+E89+E90+E91+E92+E93+E94+E95+E96</f>
        <v>566.4</v>
      </c>
      <c r="F86" s="86"/>
      <c r="G86" s="86">
        <f>G87+G88+G89+G90+G91+G92+G93+G94+G95+G96</f>
        <v>10</v>
      </c>
      <c r="H86" s="86">
        <f>H87+H88+H89+H90+H91+H92+H93+H94+H95+H96</f>
        <v>2680</v>
      </c>
    </row>
    <row r="87" spans="3:8" ht="12.75">
      <c r="C87" s="85">
        <v>2011</v>
      </c>
      <c r="D87" s="86">
        <f>D97+D121+D124</f>
        <v>152.2</v>
      </c>
      <c r="E87" s="86">
        <f>E97+E121+E124</f>
        <v>1.2</v>
      </c>
      <c r="F87" s="86"/>
      <c r="G87" s="86">
        <f>G97+G121+G124</f>
        <v>1</v>
      </c>
      <c r="H87" s="86">
        <f>H97+H121+H124</f>
        <v>150</v>
      </c>
    </row>
    <row r="88" spans="3:8" ht="12.75">
      <c r="C88" s="85">
        <v>2012</v>
      </c>
      <c r="D88" s="86">
        <f>D98+D99+D109+D113+D122+D125</f>
        <v>762.2</v>
      </c>
      <c r="E88" s="86">
        <f>E98+E99+E109+E113+E122+E125</f>
        <v>41.2</v>
      </c>
      <c r="F88" s="86"/>
      <c r="G88" s="86">
        <f>G98+G99+G109+G113+G122+G125</f>
        <v>1</v>
      </c>
      <c r="H88" s="86">
        <f>H98+H99+H109+H113+H122+H125</f>
        <v>720</v>
      </c>
    </row>
    <row r="89" spans="3:8" ht="12.75">
      <c r="C89" s="85">
        <v>2013</v>
      </c>
      <c r="D89" s="86">
        <f>D108+D114+D116+D118+D126</f>
        <v>276.5</v>
      </c>
      <c r="E89" s="86">
        <f>E108+E114+E116+E118+E126</f>
        <v>55.5</v>
      </c>
      <c r="F89" s="86"/>
      <c r="G89" s="86">
        <f>G108+G114+G116+G118+G126</f>
        <v>1</v>
      </c>
      <c r="H89" s="86">
        <f>H108+H114+H116+H118+H126</f>
        <v>220</v>
      </c>
    </row>
    <row r="90" spans="3:8" ht="12.75">
      <c r="C90" s="85">
        <v>2014</v>
      </c>
      <c r="D90" s="86">
        <f>D101+D110+D117+D127</f>
        <v>516.5</v>
      </c>
      <c r="E90" s="86">
        <f>E101+E110+E117+E127</f>
        <v>265.5</v>
      </c>
      <c r="F90" s="86"/>
      <c r="G90" s="86">
        <f>G101+G110+G117+G127</f>
        <v>1</v>
      </c>
      <c r="H90" s="86">
        <f>H101+H110+H117+H127</f>
        <v>250</v>
      </c>
    </row>
    <row r="91" spans="3:8" ht="12.75">
      <c r="C91" s="85">
        <v>2015</v>
      </c>
      <c r="D91" s="86">
        <f>D102+D104+D107+D128</f>
        <v>281.5</v>
      </c>
      <c r="E91" s="86">
        <f>E102+E104+E107+E128</f>
        <v>0.5</v>
      </c>
      <c r="F91" s="86"/>
      <c r="G91" s="86">
        <f>G102+G104+G107+G128</f>
        <v>1</v>
      </c>
      <c r="H91" s="86">
        <f>H102+H104+H107+H128</f>
        <v>280</v>
      </c>
    </row>
    <row r="92" spans="3:8" ht="12.75">
      <c r="C92" s="85">
        <v>2016</v>
      </c>
      <c r="D92" s="86">
        <f>D103+D129</f>
        <v>501.5</v>
      </c>
      <c r="E92" s="86">
        <f>E103+E129</f>
        <v>0.5</v>
      </c>
      <c r="F92" s="86"/>
      <c r="G92" s="86">
        <f>G103+G129</f>
        <v>1</v>
      </c>
      <c r="H92" s="86">
        <f>H103+H129</f>
        <v>500</v>
      </c>
    </row>
    <row r="93" spans="3:8" ht="12.75">
      <c r="C93" s="85">
        <v>2017</v>
      </c>
      <c r="D93" s="86">
        <f>D100+D111+D130</f>
        <v>191.5</v>
      </c>
      <c r="E93" s="86">
        <f>E100+E111+E130</f>
        <v>0.5</v>
      </c>
      <c r="F93" s="86"/>
      <c r="G93" s="86">
        <f>G100+G111+G130</f>
        <v>1</v>
      </c>
      <c r="H93" s="86">
        <f>H100+H111+H130</f>
        <v>190</v>
      </c>
    </row>
    <row r="94" spans="3:8" ht="12.75">
      <c r="C94" s="85">
        <v>2018</v>
      </c>
      <c r="D94" s="86">
        <f>D105+D119+D131</f>
        <v>171.5</v>
      </c>
      <c r="E94" s="86">
        <f>E105+E119+E131</f>
        <v>0.5</v>
      </c>
      <c r="F94" s="86"/>
      <c r="G94" s="86">
        <f>G105+G119+G131</f>
        <v>1</v>
      </c>
      <c r="H94" s="86">
        <f>H105+H119+H131</f>
        <v>170</v>
      </c>
    </row>
    <row r="95" spans="3:8" ht="12.75">
      <c r="C95" s="85">
        <v>2019</v>
      </c>
      <c r="D95" s="86">
        <f>D106+D132</f>
        <v>401.5</v>
      </c>
      <c r="E95" s="86">
        <f>E106+E132</f>
        <v>200.5</v>
      </c>
      <c r="F95" s="86"/>
      <c r="G95" s="86">
        <f>G106+G132</f>
        <v>1</v>
      </c>
      <c r="H95" s="86">
        <f>H106+H132</f>
        <v>200</v>
      </c>
    </row>
    <row r="96" spans="3:8" ht="12.75">
      <c r="C96" s="87">
        <v>2020</v>
      </c>
      <c r="D96" s="86">
        <f>D133</f>
        <v>1.5</v>
      </c>
      <c r="E96" s="86">
        <f>E133</f>
        <v>0.5</v>
      </c>
      <c r="F96" s="86"/>
      <c r="G96" s="86">
        <f>G133</f>
        <v>1</v>
      </c>
      <c r="H96" s="86">
        <f>H133</f>
        <v>0</v>
      </c>
    </row>
    <row r="97" spans="1:9" ht="25.5">
      <c r="A97" s="91" t="s">
        <v>51</v>
      </c>
      <c r="B97" s="19" t="s">
        <v>253</v>
      </c>
      <c r="C97" s="10">
        <v>2011</v>
      </c>
      <c r="D97" s="25">
        <v>150</v>
      </c>
      <c r="E97" s="25"/>
      <c r="F97" s="25"/>
      <c r="G97" s="25"/>
      <c r="H97" s="28">
        <v>150</v>
      </c>
      <c r="I97" s="3"/>
    </row>
    <row r="98" spans="1:9" ht="25.5">
      <c r="A98" s="91" t="s">
        <v>52</v>
      </c>
      <c r="B98" s="19" t="s">
        <v>253</v>
      </c>
      <c r="C98" s="10">
        <v>2012</v>
      </c>
      <c r="D98" s="25">
        <v>150</v>
      </c>
      <c r="E98" s="25"/>
      <c r="F98" s="25"/>
      <c r="G98" s="25"/>
      <c r="H98" s="28">
        <v>150</v>
      </c>
      <c r="I98" s="47"/>
    </row>
    <row r="99" spans="1:9" ht="25.5">
      <c r="A99" s="91" t="s">
        <v>53</v>
      </c>
      <c r="B99" s="19" t="s">
        <v>254</v>
      </c>
      <c r="C99" s="10">
        <v>2012</v>
      </c>
      <c r="D99" s="25">
        <v>500</v>
      </c>
      <c r="E99" s="25"/>
      <c r="F99" s="25"/>
      <c r="G99" s="25"/>
      <c r="H99" s="28">
        <v>500</v>
      </c>
      <c r="I99" s="3"/>
    </row>
    <row r="100" spans="1:9" ht="25.5">
      <c r="A100" s="53" t="s">
        <v>54</v>
      </c>
      <c r="B100" s="18" t="s">
        <v>227</v>
      </c>
      <c r="C100" s="54">
        <v>2017</v>
      </c>
      <c r="D100" s="35">
        <v>40</v>
      </c>
      <c r="E100" s="35"/>
      <c r="F100" s="35"/>
      <c r="G100" s="55"/>
      <c r="H100" s="55">
        <v>40</v>
      </c>
      <c r="I100" s="34"/>
    </row>
    <row r="101" spans="1:9" ht="38.25">
      <c r="A101" s="53" t="s">
        <v>55</v>
      </c>
      <c r="B101" s="18" t="s">
        <v>228</v>
      </c>
      <c r="C101" s="54">
        <v>2014</v>
      </c>
      <c r="D101" s="35">
        <v>400</v>
      </c>
      <c r="E101" s="35">
        <v>200</v>
      </c>
      <c r="F101" s="35"/>
      <c r="G101" s="55"/>
      <c r="H101" s="55">
        <v>200</v>
      </c>
      <c r="I101" s="34"/>
    </row>
    <row r="102" spans="1:9" ht="25.5">
      <c r="A102" s="53" t="s">
        <v>56</v>
      </c>
      <c r="B102" s="18" t="s">
        <v>212</v>
      </c>
      <c r="C102" s="54">
        <v>2015</v>
      </c>
      <c r="D102" s="35">
        <v>80</v>
      </c>
      <c r="E102" s="35"/>
      <c r="F102" s="35"/>
      <c r="G102" s="55"/>
      <c r="H102" s="55">
        <v>80</v>
      </c>
      <c r="I102" s="34"/>
    </row>
    <row r="103" spans="1:9" ht="38.25">
      <c r="A103" s="53" t="s">
        <v>57</v>
      </c>
      <c r="B103" s="18" t="s">
        <v>213</v>
      </c>
      <c r="C103" s="54">
        <v>2016</v>
      </c>
      <c r="D103" s="35">
        <v>500</v>
      </c>
      <c r="E103" s="35"/>
      <c r="F103" s="35"/>
      <c r="G103" s="55"/>
      <c r="H103" s="55">
        <v>500</v>
      </c>
      <c r="I103" s="34"/>
    </row>
    <row r="104" spans="1:9" ht="25.5">
      <c r="A104" s="53" t="s">
        <v>58</v>
      </c>
      <c r="B104" s="18" t="s">
        <v>214</v>
      </c>
      <c r="C104" s="54">
        <v>2015</v>
      </c>
      <c r="D104" s="35">
        <v>120</v>
      </c>
      <c r="E104" s="35"/>
      <c r="F104" s="35"/>
      <c r="G104" s="55"/>
      <c r="H104" s="55">
        <v>120</v>
      </c>
      <c r="I104" s="34"/>
    </row>
    <row r="105" spans="1:9" ht="25.5">
      <c r="A105" s="53" t="s">
        <v>59</v>
      </c>
      <c r="B105" s="18" t="s">
        <v>214</v>
      </c>
      <c r="C105" s="54">
        <v>2018</v>
      </c>
      <c r="D105" s="35">
        <v>120</v>
      </c>
      <c r="E105" s="35"/>
      <c r="F105" s="35"/>
      <c r="G105" s="55"/>
      <c r="H105" s="55">
        <v>120</v>
      </c>
      <c r="I105" s="34"/>
    </row>
    <row r="106" spans="1:9" ht="25.5">
      <c r="A106" s="53" t="s">
        <v>60</v>
      </c>
      <c r="B106" s="18" t="s">
        <v>217</v>
      </c>
      <c r="C106" s="54">
        <v>2019</v>
      </c>
      <c r="D106" s="35">
        <v>400</v>
      </c>
      <c r="E106" s="35">
        <v>200</v>
      </c>
      <c r="F106" s="35"/>
      <c r="G106" s="55"/>
      <c r="H106" s="55">
        <v>200</v>
      </c>
      <c r="I106" s="34"/>
    </row>
    <row r="107" spans="1:9" ht="12.75">
      <c r="A107" s="53" t="s">
        <v>61</v>
      </c>
      <c r="B107" s="18" t="s">
        <v>218</v>
      </c>
      <c r="C107" s="54">
        <v>2015</v>
      </c>
      <c r="D107" s="35">
        <v>80</v>
      </c>
      <c r="E107" s="35"/>
      <c r="F107" s="35"/>
      <c r="G107" s="55"/>
      <c r="H107" s="55">
        <v>80</v>
      </c>
      <c r="I107" s="34"/>
    </row>
    <row r="108" spans="1:9" ht="25.5">
      <c r="A108" s="53" t="s">
        <v>62</v>
      </c>
      <c r="B108" s="19" t="s">
        <v>134</v>
      </c>
      <c r="C108" s="10">
        <v>2013</v>
      </c>
      <c r="D108" s="25">
        <v>140</v>
      </c>
      <c r="E108" s="25"/>
      <c r="F108" s="25"/>
      <c r="G108" s="25"/>
      <c r="H108" s="28">
        <v>140</v>
      </c>
      <c r="I108" s="3"/>
    </row>
    <row r="109" spans="1:9" ht="38.25">
      <c r="A109" s="53" t="s">
        <v>63</v>
      </c>
      <c r="B109" s="19" t="s">
        <v>311</v>
      </c>
      <c r="C109" s="10">
        <v>2012</v>
      </c>
      <c r="D109" s="25">
        <v>70</v>
      </c>
      <c r="E109" s="25"/>
      <c r="F109" s="25"/>
      <c r="G109" s="25"/>
      <c r="H109" s="28">
        <v>70</v>
      </c>
      <c r="I109" s="3"/>
    </row>
    <row r="110" spans="1:9" ht="25.5">
      <c r="A110" s="53" t="s">
        <v>64</v>
      </c>
      <c r="B110" s="18" t="s">
        <v>219</v>
      </c>
      <c r="C110" s="54">
        <v>2014</v>
      </c>
      <c r="D110" s="35">
        <v>100</v>
      </c>
      <c r="E110" s="35">
        <v>50</v>
      </c>
      <c r="F110" s="35"/>
      <c r="G110" s="55"/>
      <c r="H110" s="55">
        <v>50</v>
      </c>
      <c r="I110" s="34"/>
    </row>
    <row r="111" spans="1:9" ht="25.5">
      <c r="A111" s="35" t="s">
        <v>65</v>
      </c>
      <c r="B111" s="18" t="s">
        <v>229</v>
      </c>
      <c r="C111" s="54">
        <v>2017</v>
      </c>
      <c r="D111" s="35">
        <v>150</v>
      </c>
      <c r="E111" s="35"/>
      <c r="F111" s="35"/>
      <c r="G111" s="55"/>
      <c r="H111" s="55">
        <v>150</v>
      </c>
      <c r="I111" s="34"/>
    </row>
    <row r="112" spans="1:8" ht="38.25">
      <c r="A112" s="16" t="s">
        <v>66</v>
      </c>
      <c r="B112" s="9" t="s">
        <v>154</v>
      </c>
      <c r="C112" s="8" t="s">
        <v>313</v>
      </c>
      <c r="D112" s="16">
        <f>D113+D114</f>
        <v>80</v>
      </c>
      <c r="E112" s="16">
        <f>E113+E114</f>
        <v>80</v>
      </c>
      <c r="F112" s="16"/>
      <c r="G112" s="16"/>
      <c r="H112" s="16"/>
    </row>
    <row r="113" spans="2:8" ht="12.75">
      <c r="B113" s="9"/>
      <c r="C113" s="8">
        <v>2012</v>
      </c>
      <c r="D113" s="16">
        <v>40</v>
      </c>
      <c r="E113" s="16">
        <v>40</v>
      </c>
      <c r="F113" s="16"/>
      <c r="G113" s="16"/>
      <c r="H113" s="16"/>
    </row>
    <row r="114" spans="2:8" ht="12.75">
      <c r="B114" s="9"/>
      <c r="C114" s="8">
        <v>2013</v>
      </c>
      <c r="D114" s="16">
        <v>40</v>
      </c>
      <c r="E114" s="16">
        <v>40</v>
      </c>
      <c r="F114" s="16"/>
      <c r="G114" s="16"/>
      <c r="H114" s="16"/>
    </row>
    <row r="115" spans="1:9" ht="25.5">
      <c r="A115" s="35" t="s">
        <v>67</v>
      </c>
      <c r="B115" s="34" t="s">
        <v>155</v>
      </c>
      <c r="C115" s="54" t="s">
        <v>313</v>
      </c>
      <c r="D115" s="35">
        <f>D116+D117</f>
        <v>30</v>
      </c>
      <c r="E115" s="35">
        <f>E116+E117</f>
        <v>30</v>
      </c>
      <c r="F115" s="35"/>
      <c r="G115" s="35"/>
      <c r="H115" s="35"/>
      <c r="I115" s="34"/>
    </row>
    <row r="116" spans="2:8" ht="12.75">
      <c r="B116" s="9"/>
      <c r="C116" s="8">
        <v>2013</v>
      </c>
      <c r="D116" s="16">
        <v>15</v>
      </c>
      <c r="E116" s="16">
        <v>15</v>
      </c>
      <c r="F116" s="16"/>
      <c r="G116" s="16"/>
      <c r="H116" s="16"/>
    </row>
    <row r="117" spans="1:9" ht="12.75">
      <c r="A117" s="17"/>
      <c r="B117" s="11"/>
      <c r="C117" s="12">
        <v>2014</v>
      </c>
      <c r="D117" s="17">
        <v>15</v>
      </c>
      <c r="E117" s="17">
        <v>15</v>
      </c>
      <c r="F117" s="17"/>
      <c r="G117" s="17"/>
      <c r="H117" s="17"/>
      <c r="I117" s="11"/>
    </row>
    <row r="118" spans="1:9" ht="38.25">
      <c r="A118" s="25" t="s">
        <v>68</v>
      </c>
      <c r="B118" s="19" t="s">
        <v>230</v>
      </c>
      <c r="C118" s="10">
        <v>2013</v>
      </c>
      <c r="D118" s="25">
        <v>80</v>
      </c>
      <c r="E118" s="25"/>
      <c r="F118" s="25"/>
      <c r="G118" s="28"/>
      <c r="H118" s="28">
        <v>80</v>
      </c>
      <c r="I118" s="3"/>
    </row>
    <row r="119" spans="1:9" ht="25.5">
      <c r="A119" s="35" t="s">
        <v>69</v>
      </c>
      <c r="B119" s="18" t="s">
        <v>220</v>
      </c>
      <c r="C119" s="54">
        <v>2018</v>
      </c>
      <c r="D119" s="35">
        <v>50</v>
      </c>
      <c r="E119" s="35"/>
      <c r="F119" s="35"/>
      <c r="G119" s="55"/>
      <c r="H119" s="55">
        <v>50</v>
      </c>
      <c r="I119" s="34"/>
    </row>
    <row r="120" spans="1:9" ht="25.5">
      <c r="A120" s="35" t="s">
        <v>70</v>
      </c>
      <c r="B120" s="34" t="s">
        <v>151</v>
      </c>
      <c r="C120" s="54" t="s">
        <v>313</v>
      </c>
      <c r="D120" s="35">
        <f>D121+D122</f>
        <v>1.4</v>
      </c>
      <c r="E120" s="35">
        <f>E121+E122</f>
        <v>1.4</v>
      </c>
      <c r="F120" s="35"/>
      <c r="G120" s="35"/>
      <c r="H120" s="35"/>
      <c r="I120" s="34"/>
    </row>
    <row r="121" spans="2:8" ht="12.75">
      <c r="B121" s="9"/>
      <c r="C121" s="8">
        <v>2011</v>
      </c>
      <c r="D121" s="16">
        <v>0.7</v>
      </c>
      <c r="E121" s="16">
        <v>0.7</v>
      </c>
      <c r="F121" s="16"/>
      <c r="G121" s="16"/>
      <c r="H121" s="16"/>
    </row>
    <row r="122" spans="1:9" ht="12.75">
      <c r="A122" s="17"/>
      <c r="B122" s="11"/>
      <c r="C122" s="12">
        <v>2012</v>
      </c>
      <c r="D122" s="17">
        <v>0.7</v>
      </c>
      <c r="E122" s="17">
        <v>0.7</v>
      </c>
      <c r="F122" s="17"/>
      <c r="G122" s="17"/>
      <c r="H122" s="17"/>
      <c r="I122" s="11"/>
    </row>
    <row r="123" spans="1:9" ht="38.25">
      <c r="A123" s="35" t="s">
        <v>160</v>
      </c>
      <c r="B123" s="18" t="s">
        <v>152</v>
      </c>
      <c r="C123" s="54" t="s">
        <v>313</v>
      </c>
      <c r="D123" s="35">
        <f>D124+D125+D126+D127+D128+D129+D130+D131+D132+D133</f>
        <v>15</v>
      </c>
      <c r="E123" s="35">
        <f>E124+E125+E126+E127+E128+E129+E130+E131+E132+E133</f>
        <v>5</v>
      </c>
      <c r="F123" s="35"/>
      <c r="G123" s="35">
        <f>G124+G125+G126+G127+G128+G129+G130+G131+G132+G133</f>
        <v>10</v>
      </c>
      <c r="H123" s="55"/>
      <c r="I123" s="34"/>
    </row>
    <row r="124" spans="3:8" ht="12.75">
      <c r="C124" s="8">
        <v>2011</v>
      </c>
      <c r="D124" s="16">
        <v>1.5</v>
      </c>
      <c r="E124" s="16">
        <v>0.5</v>
      </c>
      <c r="F124" s="16"/>
      <c r="G124" s="16">
        <v>1</v>
      </c>
      <c r="H124" s="16"/>
    </row>
    <row r="125" spans="3:8" ht="12.75">
      <c r="C125" s="8">
        <v>2012</v>
      </c>
      <c r="D125" s="16">
        <v>1.5</v>
      </c>
      <c r="E125" s="16">
        <v>0.5</v>
      </c>
      <c r="F125" s="16"/>
      <c r="G125" s="16">
        <v>1</v>
      </c>
      <c r="H125" s="29"/>
    </row>
    <row r="126" spans="3:8" ht="12.75">
      <c r="C126" s="8">
        <v>2013</v>
      </c>
      <c r="D126" s="16">
        <v>1.5</v>
      </c>
      <c r="E126" s="16">
        <v>0.5</v>
      </c>
      <c r="F126" s="16"/>
      <c r="G126" s="16">
        <v>1</v>
      </c>
      <c r="H126" s="29"/>
    </row>
    <row r="127" spans="3:8" ht="12.75">
      <c r="C127" s="8">
        <v>2014</v>
      </c>
      <c r="D127" s="16">
        <v>1.5</v>
      </c>
      <c r="E127" s="16">
        <v>0.5</v>
      </c>
      <c r="F127" s="16"/>
      <c r="G127" s="16">
        <v>1</v>
      </c>
      <c r="H127" s="29"/>
    </row>
    <row r="128" spans="3:8" ht="12.75">
      <c r="C128" s="8">
        <v>2015</v>
      </c>
      <c r="D128" s="16">
        <v>1.5</v>
      </c>
      <c r="E128" s="16">
        <v>0.5</v>
      </c>
      <c r="F128" s="16"/>
      <c r="G128" s="16">
        <v>1</v>
      </c>
      <c r="H128" s="29"/>
    </row>
    <row r="129" spans="3:8" ht="12.75">
      <c r="C129" s="8">
        <v>2016</v>
      </c>
      <c r="D129" s="16">
        <v>1.5</v>
      </c>
      <c r="E129" s="16">
        <v>0.5</v>
      </c>
      <c r="F129" s="16"/>
      <c r="G129" s="16">
        <v>1</v>
      </c>
      <c r="H129" s="29"/>
    </row>
    <row r="130" spans="3:8" ht="12.75">
      <c r="C130" s="8">
        <v>2017</v>
      </c>
      <c r="D130" s="16">
        <v>1.5</v>
      </c>
      <c r="E130" s="16">
        <v>0.5</v>
      </c>
      <c r="F130" s="16"/>
      <c r="G130" s="16">
        <v>1</v>
      </c>
      <c r="H130" s="29"/>
    </row>
    <row r="131" spans="3:8" ht="12.75">
      <c r="C131" s="8">
        <v>2018</v>
      </c>
      <c r="D131" s="16">
        <v>1.5</v>
      </c>
      <c r="E131" s="16">
        <v>0.5</v>
      </c>
      <c r="F131" s="16"/>
      <c r="G131" s="16">
        <v>1</v>
      </c>
      <c r="H131" s="29"/>
    </row>
    <row r="132" spans="3:8" ht="12.75">
      <c r="C132" s="8">
        <v>2019</v>
      </c>
      <c r="D132" s="16">
        <v>1.5</v>
      </c>
      <c r="E132" s="16">
        <v>0.5</v>
      </c>
      <c r="F132" s="16"/>
      <c r="G132" s="16">
        <v>1</v>
      </c>
      <c r="H132" s="29"/>
    </row>
    <row r="133" spans="1:9" ht="12.75">
      <c r="A133" s="17"/>
      <c r="B133" s="21"/>
      <c r="C133" s="12">
        <v>2020</v>
      </c>
      <c r="D133" s="17">
        <v>1.5</v>
      </c>
      <c r="E133" s="17">
        <v>0.5</v>
      </c>
      <c r="F133" s="17"/>
      <c r="G133" s="17">
        <v>1</v>
      </c>
      <c r="H133" s="30"/>
      <c r="I133" s="11"/>
    </row>
    <row r="134" spans="4:8" ht="12.75">
      <c r="D134" s="16"/>
      <c r="E134" s="16"/>
      <c r="F134" s="16"/>
      <c r="G134" s="29"/>
      <c r="H134" s="29"/>
    </row>
    <row r="135" spans="1:8" ht="12.75">
      <c r="A135" s="46">
        <v>3</v>
      </c>
      <c r="B135" s="20" t="s">
        <v>312</v>
      </c>
      <c r="C135" s="8" t="s">
        <v>313</v>
      </c>
      <c r="D135" s="16">
        <f>D136+D137+D138+D139+D140+D141+D142+D143+D144+D145</f>
        <v>3759.0999999999995</v>
      </c>
      <c r="E135" s="16">
        <f>E136+E137+E138+E139+E140+E141+E142+E143+E144+E145</f>
        <v>566</v>
      </c>
      <c r="F135" s="16"/>
      <c r="G135" s="16"/>
      <c r="H135" s="16">
        <f>H136+H137+H138+H139+H140+H141+H142+H143+H144+H145</f>
        <v>3193.0999999999995</v>
      </c>
    </row>
    <row r="136" spans="3:8" ht="12.75">
      <c r="C136" s="8">
        <v>2011</v>
      </c>
      <c r="D136" s="16">
        <f>D148+D156+D159+D165+D176+D193+D205+D244+D252+D262+D274+D286+D297</f>
        <v>369.69999999999993</v>
      </c>
      <c r="E136" s="16">
        <f>E148+E156+E159+E165+E176+E193+E205+E244+E252+E262+E274+E286+E297</f>
        <v>15</v>
      </c>
      <c r="F136" s="16"/>
      <c r="G136" s="16"/>
      <c r="H136" s="16">
        <f>H148+H156+H159+H165+H176+H193+H205+H244+H252+H262+H274+H286+H297</f>
        <v>354.69999999999993</v>
      </c>
    </row>
    <row r="137" spans="3:8" ht="12.75">
      <c r="C137" s="8">
        <v>2012</v>
      </c>
      <c r="D137" s="16">
        <f>D149+D157+D160+D166+D177+D194+D206+D253+D263+D275+D287+D298+D210</f>
        <v>330.9</v>
      </c>
      <c r="E137" s="16">
        <f>E149+E157+E160+E166+E177+E194+E206+E253+E263+E275+E287+E298+E210</f>
        <v>27</v>
      </c>
      <c r="F137" s="16"/>
      <c r="G137" s="16"/>
      <c r="H137" s="16">
        <f>H149+H157+H160+H166+H177+H194+H206+H253+H263+H275+H287+H298+H210</f>
        <v>303.9</v>
      </c>
    </row>
    <row r="138" spans="3:8" ht="12.75">
      <c r="C138" s="8">
        <v>2013</v>
      </c>
      <c r="D138" s="16">
        <f>D150+D161+D167+D178+D195+D207+D215+D254+D264+D276+D288+D299+D211+D246</f>
        <v>698.1</v>
      </c>
      <c r="E138" s="16">
        <f>E150+E161+E167+E178+E195+E207+E215+E254+E264+E276+E288+E299+E211+E246</f>
        <v>40</v>
      </c>
      <c r="F138" s="16"/>
      <c r="G138" s="16"/>
      <c r="H138" s="16">
        <f>H150+H161+H167+H178+H195+H207+H215+H254+H264+H276+H288+H299+H211+H246</f>
        <v>658.1</v>
      </c>
    </row>
    <row r="139" spans="3:8" ht="12.75">
      <c r="C139" s="8">
        <v>2014</v>
      </c>
      <c r="D139" s="16">
        <f>D151+D162+D168+D179+D196+D208+D216+D236+D255+D265+D277+D289+D300+D212+D247</f>
        <v>550.5</v>
      </c>
      <c r="E139" s="16">
        <f>E151+E162+E168+E179+E196+E208+E216+E236+E255+E265+E277+E289+E300+E212+E247</f>
        <v>45</v>
      </c>
      <c r="F139" s="16"/>
      <c r="G139" s="16"/>
      <c r="H139" s="16">
        <f>H151+H162+H168+H179+H196+H208+H216+H236+H255+H265+H277+H289+H300+H212+H247</f>
        <v>505.49999999999994</v>
      </c>
    </row>
    <row r="140" spans="3:8" ht="12.75">
      <c r="C140" s="8">
        <v>2015</v>
      </c>
      <c r="D140" s="16">
        <f>D152+D169+D180+D197+D217+D237+D256+D266+D278+D290+D301+D213+D163+D248</f>
        <v>462.2</v>
      </c>
      <c r="E140" s="16">
        <f>E152+E169+E180+E197+E217+E237+E256+E266+E278+E290+E301+E213+E163+E248</f>
        <v>55</v>
      </c>
      <c r="F140" s="16"/>
      <c r="G140" s="16"/>
      <c r="H140" s="16">
        <f>H152+H169+H180+H197+H217+H237+H256+H266+H278+H290+H301+H213+H163+H248</f>
        <v>407.2</v>
      </c>
    </row>
    <row r="141" spans="3:8" ht="12.75">
      <c r="C141" s="8">
        <v>2016</v>
      </c>
      <c r="D141" s="16">
        <f>D153+D170+D181+D198+D219+D224+D230+D238+D257+D267+D279+D291+D302+D187+D249</f>
        <v>287.1</v>
      </c>
      <c r="E141" s="16">
        <f>E153+E170+E181+E198+E219+E224+E230+E238+E257+E267+E279+E291+E302+E187+E249</f>
        <v>60</v>
      </c>
      <c r="F141" s="16"/>
      <c r="G141" s="16"/>
      <c r="H141" s="16">
        <f>H153+H170+H181+H198+H219+H224+H230+H238+H257+H267+H279+H291+H302+H187+H249</f>
        <v>227.1</v>
      </c>
    </row>
    <row r="142" spans="3:8" ht="12.75">
      <c r="C142" s="8">
        <v>2017</v>
      </c>
      <c r="D142" s="16">
        <f>D154+D171+D182+D199+D220+D225+D231+D239+D258+D268+D280+D188+D292+D303</f>
        <v>282.09999999999997</v>
      </c>
      <c r="E142" s="16">
        <f>E154+E171+E182+E199+E220+E225+E231+E239+E258+E268+E280+E188+E292+E303</f>
        <v>75</v>
      </c>
      <c r="F142" s="16"/>
      <c r="G142" s="16"/>
      <c r="H142" s="16">
        <f>H154+H171+H182+H199+H220+H225+H231+H239+H258+H268+H280+H188+H292+H303</f>
        <v>207.1</v>
      </c>
    </row>
    <row r="143" spans="3:8" ht="12.75">
      <c r="C143" s="8">
        <v>2018</v>
      </c>
      <c r="D143" s="16">
        <f>D172+D183+D200+D226+D221+D232+D259+D269+D281+D240+D189+D293+D304</f>
        <v>252</v>
      </c>
      <c r="E143" s="16">
        <f>E172+E183+E200+E226+E221+E232+E259+E269+E281+E240+E189+E293+E304</f>
        <v>79</v>
      </c>
      <c r="F143" s="16"/>
      <c r="G143" s="16"/>
      <c r="H143" s="16">
        <f>H172+H183+H200+H226+H221+H232+H259+H269+H281+H240+H189+H293+H304</f>
        <v>173</v>
      </c>
    </row>
    <row r="144" spans="3:8" ht="12.75">
      <c r="C144" s="8">
        <v>2019</v>
      </c>
      <c r="D144" s="16">
        <f>D173+D184+D201+D227+D233+D241+D260+D270+D282+D222+D190+D294+D305</f>
        <v>269</v>
      </c>
      <c r="E144" s="16">
        <f>E173+E184+E201+E227+E233+E241+E260+E270+E282+E222+E190+E294+E305</f>
        <v>85</v>
      </c>
      <c r="F144" s="16"/>
      <c r="G144" s="16"/>
      <c r="H144" s="16">
        <f>H173+H184+H201+H227+H233+H241+H260+H270+H282+H222+H190+H294+H305</f>
        <v>184</v>
      </c>
    </row>
    <row r="145" spans="1:9" ht="12.75">
      <c r="A145" s="17"/>
      <c r="B145" s="21"/>
      <c r="C145" s="12">
        <v>2020</v>
      </c>
      <c r="D145" s="17">
        <f>D174+D185+D202+D228+D234+D242+D271+D283+D191+D295+D306</f>
        <v>257.5</v>
      </c>
      <c r="E145" s="17">
        <f>E174+E185+E202+E228+E234+E242+E271+E283+E191+E295+E306</f>
        <v>85</v>
      </c>
      <c r="F145" s="17"/>
      <c r="G145" s="17"/>
      <c r="H145" s="17">
        <f>H174+H185+H202+H228+H234+H242+H271+H283+H191+H295+H306</f>
        <v>172.5</v>
      </c>
      <c r="I145" s="11"/>
    </row>
    <row r="146" spans="2:8" ht="12.75">
      <c r="B146" s="76" t="s">
        <v>231</v>
      </c>
      <c r="D146" s="16"/>
      <c r="E146" s="16"/>
      <c r="F146" s="16"/>
      <c r="G146" s="29"/>
      <c r="H146" s="29"/>
    </row>
    <row r="147" spans="1:9" ht="76.5">
      <c r="A147" s="56" t="s">
        <v>71</v>
      </c>
      <c r="B147" s="18" t="s">
        <v>157</v>
      </c>
      <c r="C147" s="6" t="s">
        <v>313</v>
      </c>
      <c r="D147" s="24">
        <f>D148+D149+D150+D151+D152+D153+D154</f>
        <v>285.4</v>
      </c>
      <c r="E147" s="24"/>
      <c r="F147" s="24"/>
      <c r="G147" s="27"/>
      <c r="H147" s="27">
        <f>H148+H149+H150+H151+H152+H153+H154</f>
        <v>285.4</v>
      </c>
      <c r="I147" s="34" t="s">
        <v>314</v>
      </c>
    </row>
    <row r="148" spans="1:8" ht="12.75">
      <c r="A148" s="15"/>
      <c r="C148" s="8">
        <v>2011</v>
      </c>
      <c r="D148" s="16">
        <v>37.4</v>
      </c>
      <c r="E148" s="16"/>
      <c r="F148" s="16"/>
      <c r="G148" s="29"/>
      <c r="H148" s="29">
        <v>37.4</v>
      </c>
    </row>
    <row r="149" spans="1:8" ht="12.75">
      <c r="A149" s="15"/>
      <c r="C149" s="8">
        <v>2012</v>
      </c>
      <c r="D149" s="16">
        <v>44</v>
      </c>
      <c r="E149" s="16"/>
      <c r="F149" s="16"/>
      <c r="G149" s="29"/>
      <c r="H149" s="29">
        <v>44</v>
      </c>
    </row>
    <row r="150" spans="1:8" ht="12.75">
      <c r="A150" s="15"/>
      <c r="C150" s="8">
        <v>2013</v>
      </c>
      <c r="D150" s="16">
        <v>82</v>
      </c>
      <c r="E150" s="16"/>
      <c r="F150" s="16"/>
      <c r="G150" s="29"/>
      <c r="H150" s="29">
        <v>82</v>
      </c>
    </row>
    <row r="151" spans="1:8" ht="12.75">
      <c r="A151" s="15"/>
      <c r="C151" s="8">
        <v>2014</v>
      </c>
      <c r="D151" s="16">
        <v>42</v>
      </c>
      <c r="E151" s="16"/>
      <c r="F151" s="16"/>
      <c r="G151" s="29"/>
      <c r="H151" s="29">
        <v>42</v>
      </c>
    </row>
    <row r="152" spans="1:8" ht="12.75">
      <c r="A152" s="15"/>
      <c r="C152" s="8">
        <v>2015</v>
      </c>
      <c r="D152" s="16">
        <v>30</v>
      </c>
      <c r="E152" s="16"/>
      <c r="F152" s="16"/>
      <c r="G152" s="29"/>
      <c r="H152" s="29">
        <v>30</v>
      </c>
    </row>
    <row r="153" spans="1:8" ht="12.75">
      <c r="A153" s="15"/>
      <c r="C153" s="8">
        <v>2016</v>
      </c>
      <c r="D153" s="16">
        <v>30</v>
      </c>
      <c r="E153" s="16"/>
      <c r="F153" s="16"/>
      <c r="G153" s="29"/>
      <c r="H153" s="29">
        <v>30</v>
      </c>
    </row>
    <row r="154" spans="1:9" ht="12.75">
      <c r="A154" s="52"/>
      <c r="B154" s="21"/>
      <c r="C154" s="12">
        <v>2017</v>
      </c>
      <c r="D154" s="17">
        <v>20</v>
      </c>
      <c r="E154" s="17"/>
      <c r="F154" s="17"/>
      <c r="G154" s="30"/>
      <c r="H154" s="30">
        <v>20</v>
      </c>
      <c r="I154" s="11"/>
    </row>
    <row r="155" spans="1:9" ht="76.5">
      <c r="A155" s="56" t="s">
        <v>72</v>
      </c>
      <c r="B155" s="18" t="s">
        <v>140</v>
      </c>
      <c r="C155" s="6" t="s">
        <v>313</v>
      </c>
      <c r="D155" s="24">
        <f>D156+D157</f>
        <v>4</v>
      </c>
      <c r="E155" s="24"/>
      <c r="F155" s="24"/>
      <c r="G155" s="27"/>
      <c r="H155" s="27">
        <f>H156+H157</f>
        <v>4</v>
      </c>
      <c r="I155" s="34" t="s">
        <v>320</v>
      </c>
    </row>
    <row r="156" spans="1:8" ht="12.75">
      <c r="A156" s="15"/>
      <c r="C156" s="8">
        <v>2011</v>
      </c>
      <c r="D156" s="16">
        <v>2</v>
      </c>
      <c r="E156" s="16"/>
      <c r="F156" s="16"/>
      <c r="G156" s="29"/>
      <c r="H156" s="29">
        <v>2</v>
      </c>
    </row>
    <row r="157" spans="1:9" ht="12.75">
      <c r="A157" s="52"/>
      <c r="B157" s="21"/>
      <c r="C157" s="12">
        <v>2012</v>
      </c>
      <c r="D157" s="17">
        <v>2</v>
      </c>
      <c r="E157" s="17"/>
      <c r="F157" s="17"/>
      <c r="G157" s="30"/>
      <c r="H157" s="30">
        <v>2</v>
      </c>
      <c r="I157" s="11"/>
    </row>
    <row r="158" spans="1:9" ht="51">
      <c r="A158" s="56" t="s">
        <v>73</v>
      </c>
      <c r="B158" s="18" t="s">
        <v>315</v>
      </c>
      <c r="C158" s="6" t="s">
        <v>313</v>
      </c>
      <c r="D158" s="24">
        <f>D159+D160+D161+D162+D163</f>
        <v>60</v>
      </c>
      <c r="E158" s="24"/>
      <c r="F158" s="24"/>
      <c r="G158" s="27"/>
      <c r="H158" s="24">
        <f>H159+H160+H161+H162+H163</f>
        <v>60</v>
      </c>
      <c r="I158" s="34" t="s">
        <v>319</v>
      </c>
    </row>
    <row r="159" spans="1:8" ht="12.75">
      <c r="A159" s="15"/>
      <c r="C159" s="8">
        <v>2011</v>
      </c>
      <c r="D159" s="16">
        <v>5</v>
      </c>
      <c r="E159" s="16"/>
      <c r="F159" s="16"/>
      <c r="G159" s="29"/>
      <c r="H159" s="16">
        <v>5</v>
      </c>
    </row>
    <row r="160" spans="1:8" ht="12.75">
      <c r="A160" s="15"/>
      <c r="C160" s="8">
        <v>2012</v>
      </c>
      <c r="D160" s="16">
        <v>10</v>
      </c>
      <c r="E160" s="16"/>
      <c r="F160" s="16"/>
      <c r="G160" s="29"/>
      <c r="H160" s="16">
        <v>10</v>
      </c>
    </row>
    <row r="161" spans="1:8" ht="12.75">
      <c r="A161" s="15"/>
      <c r="C161" s="8">
        <v>2013</v>
      </c>
      <c r="D161" s="16">
        <v>20</v>
      </c>
      <c r="E161" s="16"/>
      <c r="F161" s="16"/>
      <c r="G161" s="29"/>
      <c r="H161" s="16">
        <v>20</v>
      </c>
    </row>
    <row r="162" spans="1:8" ht="12.75">
      <c r="A162" s="15"/>
      <c r="B162" s="36"/>
      <c r="C162" s="65">
        <v>2014</v>
      </c>
      <c r="D162" s="63">
        <v>20</v>
      </c>
      <c r="E162" s="63"/>
      <c r="F162" s="63"/>
      <c r="G162" s="63"/>
      <c r="H162" s="63">
        <v>20</v>
      </c>
    </row>
    <row r="163" spans="1:9" ht="12.75">
      <c r="A163" s="52"/>
      <c r="B163" s="70"/>
      <c r="C163" s="71">
        <v>2015</v>
      </c>
      <c r="D163" s="71">
        <v>5</v>
      </c>
      <c r="E163" s="71"/>
      <c r="F163" s="71"/>
      <c r="G163" s="71"/>
      <c r="H163" s="71">
        <v>5</v>
      </c>
      <c r="I163" s="11"/>
    </row>
    <row r="164" spans="1:9" ht="38.25">
      <c r="A164" s="56" t="s">
        <v>74</v>
      </c>
      <c r="B164" s="18" t="s">
        <v>240</v>
      </c>
      <c r="C164" s="6" t="s">
        <v>313</v>
      </c>
      <c r="D164" s="24">
        <f>D165+D166+D167+D168+D169+D170+D171+D172+D173+D174</f>
        <v>730</v>
      </c>
      <c r="E164" s="24">
        <f>E165+E166+E167+E168+E169+E170+E171+E172+E173+E174</f>
        <v>102</v>
      </c>
      <c r="F164" s="24"/>
      <c r="G164" s="27"/>
      <c r="H164" s="24">
        <f>H165+H166+H167+H168+H169+H170+H171+H172+H173+H174</f>
        <v>628</v>
      </c>
      <c r="I164" s="34" t="s">
        <v>320</v>
      </c>
    </row>
    <row r="165" spans="1:8" ht="12.75">
      <c r="A165" s="15"/>
      <c r="C165" s="8">
        <v>2011</v>
      </c>
      <c r="D165" s="16">
        <v>10</v>
      </c>
      <c r="E165" s="16"/>
      <c r="F165" s="16"/>
      <c r="G165" s="29"/>
      <c r="H165" s="29">
        <v>10</v>
      </c>
    </row>
    <row r="166" spans="1:8" ht="12.75">
      <c r="A166" s="15"/>
      <c r="C166" s="8">
        <v>2012</v>
      </c>
      <c r="D166" s="16">
        <v>17</v>
      </c>
      <c r="E166" s="16">
        <v>2</v>
      </c>
      <c r="F166" s="16"/>
      <c r="G166" s="29"/>
      <c r="H166" s="29">
        <v>15</v>
      </c>
    </row>
    <row r="167" spans="1:8" ht="12.75">
      <c r="A167" s="15"/>
      <c r="C167" s="8">
        <v>2013</v>
      </c>
      <c r="D167" s="16">
        <v>23</v>
      </c>
      <c r="E167" s="16">
        <v>5</v>
      </c>
      <c r="F167" s="16"/>
      <c r="G167" s="29"/>
      <c r="H167" s="29">
        <v>18</v>
      </c>
    </row>
    <row r="168" spans="1:8" ht="12.75">
      <c r="A168" s="15"/>
      <c r="C168" s="8">
        <v>2014</v>
      </c>
      <c r="D168" s="16">
        <v>100</v>
      </c>
      <c r="E168" s="16">
        <v>5</v>
      </c>
      <c r="F168" s="16"/>
      <c r="G168" s="29"/>
      <c r="H168" s="29">
        <v>95</v>
      </c>
    </row>
    <row r="169" spans="1:8" ht="12.75">
      <c r="A169" s="15"/>
      <c r="C169" s="8">
        <v>2015</v>
      </c>
      <c r="D169" s="16">
        <v>80</v>
      </c>
      <c r="E169" s="16">
        <v>10</v>
      </c>
      <c r="F169" s="16"/>
      <c r="G169" s="29"/>
      <c r="H169" s="29">
        <v>70</v>
      </c>
    </row>
    <row r="170" spans="1:8" ht="12.75">
      <c r="A170" s="15"/>
      <c r="C170" s="8">
        <v>2016</v>
      </c>
      <c r="D170" s="16">
        <v>100</v>
      </c>
      <c r="E170" s="16">
        <v>10</v>
      </c>
      <c r="F170" s="16"/>
      <c r="G170" s="29"/>
      <c r="H170" s="29">
        <v>90</v>
      </c>
    </row>
    <row r="171" spans="1:8" ht="12.75">
      <c r="A171" s="15"/>
      <c r="C171" s="8">
        <v>2017</v>
      </c>
      <c r="D171" s="16">
        <v>100</v>
      </c>
      <c r="E171" s="16">
        <v>15</v>
      </c>
      <c r="F171" s="16"/>
      <c r="G171" s="29"/>
      <c r="H171" s="29">
        <v>85</v>
      </c>
    </row>
    <row r="172" spans="1:8" ht="12.75">
      <c r="A172" s="15"/>
      <c r="C172" s="8">
        <v>2018</v>
      </c>
      <c r="D172" s="16">
        <v>100</v>
      </c>
      <c r="E172" s="16">
        <v>15</v>
      </c>
      <c r="F172" s="16"/>
      <c r="G172" s="29"/>
      <c r="H172" s="29">
        <v>85</v>
      </c>
    </row>
    <row r="173" spans="1:8" ht="12.75">
      <c r="A173" s="15"/>
      <c r="C173" s="8">
        <v>2019</v>
      </c>
      <c r="D173" s="16">
        <v>100</v>
      </c>
      <c r="E173" s="16">
        <v>20</v>
      </c>
      <c r="F173" s="16"/>
      <c r="G173" s="29"/>
      <c r="H173" s="29">
        <v>80</v>
      </c>
    </row>
    <row r="174" spans="1:9" ht="12.75">
      <c r="A174" s="52"/>
      <c r="B174" s="21"/>
      <c r="C174" s="12">
        <v>2020</v>
      </c>
      <c r="D174" s="17">
        <v>100</v>
      </c>
      <c r="E174" s="17">
        <v>20</v>
      </c>
      <c r="F174" s="17"/>
      <c r="G174" s="30"/>
      <c r="H174" s="30">
        <v>80</v>
      </c>
      <c r="I174" s="11"/>
    </row>
    <row r="175" spans="1:9" ht="63.75">
      <c r="A175" s="56" t="s">
        <v>75</v>
      </c>
      <c r="B175" s="18" t="s">
        <v>198</v>
      </c>
      <c r="C175" s="6" t="s">
        <v>313</v>
      </c>
      <c r="D175" s="24">
        <f>D176+D177+D178+D179+D180+D181+D182+D183+D184+D185</f>
        <v>110</v>
      </c>
      <c r="E175" s="24"/>
      <c r="F175" s="24"/>
      <c r="G175" s="27"/>
      <c r="H175" s="24">
        <f>H176+H177+H178+H179+H180+H181+H182+H183+H184+H185</f>
        <v>110</v>
      </c>
      <c r="I175" s="34" t="s">
        <v>321</v>
      </c>
    </row>
    <row r="176" spans="1:8" ht="12.75">
      <c r="A176" s="15"/>
      <c r="C176" s="8">
        <v>2011</v>
      </c>
      <c r="D176" s="16">
        <v>19</v>
      </c>
      <c r="E176" s="16"/>
      <c r="F176" s="16"/>
      <c r="G176" s="29"/>
      <c r="H176" s="16">
        <v>19</v>
      </c>
    </row>
    <row r="177" spans="1:8" ht="12.75">
      <c r="A177" s="15"/>
      <c r="C177" s="8">
        <v>2012</v>
      </c>
      <c r="D177" s="16">
        <v>20</v>
      </c>
      <c r="E177" s="16"/>
      <c r="F177" s="16"/>
      <c r="G177" s="29"/>
      <c r="H177" s="16">
        <v>20</v>
      </c>
    </row>
    <row r="178" spans="1:8" ht="12.75">
      <c r="A178" s="15"/>
      <c r="C178" s="8">
        <v>2013</v>
      </c>
      <c r="D178" s="16">
        <v>14.5</v>
      </c>
      <c r="E178" s="16"/>
      <c r="F178" s="16"/>
      <c r="G178" s="29"/>
      <c r="H178" s="16">
        <v>14.5</v>
      </c>
    </row>
    <row r="179" spans="1:8" ht="12.75">
      <c r="A179" s="15"/>
      <c r="C179" s="8">
        <v>2014</v>
      </c>
      <c r="D179" s="16">
        <v>8</v>
      </c>
      <c r="E179" s="16"/>
      <c r="F179" s="16"/>
      <c r="G179" s="29"/>
      <c r="H179" s="16">
        <v>8</v>
      </c>
    </row>
    <row r="180" spans="1:8" ht="12.75">
      <c r="A180" s="15"/>
      <c r="C180" s="8">
        <v>2015</v>
      </c>
      <c r="D180" s="16">
        <v>8</v>
      </c>
      <c r="E180" s="16"/>
      <c r="F180" s="16"/>
      <c r="G180" s="29"/>
      <c r="H180" s="16">
        <v>8</v>
      </c>
    </row>
    <row r="181" spans="1:8" ht="12.75">
      <c r="A181" s="15"/>
      <c r="C181" s="8">
        <v>2016</v>
      </c>
      <c r="D181" s="16">
        <v>8</v>
      </c>
      <c r="E181" s="16"/>
      <c r="F181" s="16"/>
      <c r="G181" s="29"/>
      <c r="H181" s="16">
        <v>8</v>
      </c>
    </row>
    <row r="182" spans="1:8" ht="12.75">
      <c r="A182" s="15"/>
      <c r="C182" s="8">
        <v>2017</v>
      </c>
      <c r="D182" s="16">
        <v>8</v>
      </c>
      <c r="E182" s="16"/>
      <c r="F182" s="16"/>
      <c r="G182" s="29"/>
      <c r="H182" s="16">
        <v>8</v>
      </c>
    </row>
    <row r="183" spans="1:8" ht="12.75">
      <c r="A183" s="15"/>
      <c r="C183" s="8">
        <v>2018</v>
      </c>
      <c r="D183" s="16">
        <v>8</v>
      </c>
      <c r="E183" s="16"/>
      <c r="F183" s="16"/>
      <c r="G183" s="29"/>
      <c r="H183" s="16">
        <v>8</v>
      </c>
    </row>
    <row r="184" spans="1:8" ht="12.75">
      <c r="A184" s="15"/>
      <c r="C184" s="8">
        <v>2019</v>
      </c>
      <c r="D184" s="16">
        <v>8</v>
      </c>
      <c r="E184" s="16"/>
      <c r="F184" s="16"/>
      <c r="G184" s="29"/>
      <c r="H184" s="16">
        <v>8</v>
      </c>
    </row>
    <row r="185" spans="1:8" ht="12.75">
      <c r="A185" s="15"/>
      <c r="C185" s="8">
        <v>2020</v>
      </c>
      <c r="D185" s="16">
        <v>8.5</v>
      </c>
      <c r="E185" s="16"/>
      <c r="F185" s="16"/>
      <c r="G185" s="29"/>
      <c r="H185" s="16">
        <v>8.5</v>
      </c>
    </row>
    <row r="186" spans="1:9" ht="25.5">
      <c r="A186" s="56" t="s">
        <v>76</v>
      </c>
      <c r="B186" s="34" t="s">
        <v>199</v>
      </c>
      <c r="C186" s="6" t="s">
        <v>313</v>
      </c>
      <c r="D186" s="24">
        <f>D187+D188+D189+D190+D191</f>
        <v>60</v>
      </c>
      <c r="E186" s="24"/>
      <c r="F186" s="24"/>
      <c r="G186" s="24"/>
      <c r="H186" s="24">
        <f>H187+H188+H189+H190+H191</f>
        <v>60</v>
      </c>
      <c r="I186" s="34" t="s">
        <v>158</v>
      </c>
    </row>
    <row r="187" spans="1:8" ht="12.75">
      <c r="A187" s="15"/>
      <c r="B187" s="9"/>
      <c r="C187" s="8">
        <v>2016</v>
      </c>
      <c r="D187" s="16">
        <v>10</v>
      </c>
      <c r="E187" s="16"/>
      <c r="F187" s="16"/>
      <c r="G187" s="16"/>
      <c r="H187" s="16">
        <v>10</v>
      </c>
    </row>
    <row r="188" spans="1:8" ht="12.75">
      <c r="A188" s="15"/>
      <c r="B188" s="9"/>
      <c r="C188" s="8">
        <v>2017</v>
      </c>
      <c r="D188" s="16">
        <v>10</v>
      </c>
      <c r="E188" s="16"/>
      <c r="F188" s="16"/>
      <c r="G188" s="16"/>
      <c r="H188" s="16">
        <v>10</v>
      </c>
    </row>
    <row r="189" spans="1:8" ht="12.75">
      <c r="A189" s="15"/>
      <c r="B189" s="9"/>
      <c r="C189" s="8">
        <v>2018</v>
      </c>
      <c r="D189" s="16">
        <v>10</v>
      </c>
      <c r="E189" s="16"/>
      <c r="F189" s="16"/>
      <c r="G189" s="16"/>
      <c r="H189" s="16">
        <v>10</v>
      </c>
    </row>
    <row r="190" spans="1:8" ht="12.75">
      <c r="A190" s="15"/>
      <c r="B190" s="9"/>
      <c r="C190" s="8">
        <v>2019</v>
      </c>
      <c r="D190" s="16">
        <v>15</v>
      </c>
      <c r="E190" s="16"/>
      <c r="F190" s="16"/>
      <c r="G190" s="16"/>
      <c r="H190" s="16">
        <v>15</v>
      </c>
    </row>
    <row r="191" spans="1:9" ht="12.75">
      <c r="A191" s="52"/>
      <c r="B191" s="11"/>
      <c r="C191" s="12">
        <v>2020</v>
      </c>
      <c r="D191" s="17">
        <v>15</v>
      </c>
      <c r="E191" s="17"/>
      <c r="F191" s="17"/>
      <c r="G191" s="17"/>
      <c r="H191" s="17">
        <v>15</v>
      </c>
      <c r="I191" s="11"/>
    </row>
    <row r="192" spans="1:9" ht="63.75">
      <c r="A192" s="16" t="s">
        <v>77</v>
      </c>
      <c r="B192" s="20" t="s">
        <v>316</v>
      </c>
      <c r="C192" s="7" t="s">
        <v>313</v>
      </c>
      <c r="D192" s="26">
        <f>D193+D194+D195+D196+D197+D198+D199+D200+D201+D202</f>
        <v>20</v>
      </c>
      <c r="E192" s="26"/>
      <c r="F192" s="26"/>
      <c r="G192" s="31"/>
      <c r="H192" s="31">
        <f>H193+H194+H195+H196+H197+H198+H199+H200+H201+H202</f>
        <v>20</v>
      </c>
      <c r="I192" s="9" t="s">
        <v>322</v>
      </c>
    </row>
    <row r="193" spans="3:8" ht="12.75">
      <c r="C193" s="8">
        <v>2011</v>
      </c>
      <c r="D193" s="16">
        <v>2</v>
      </c>
      <c r="E193" s="16"/>
      <c r="F193" s="16"/>
      <c r="G193" s="29"/>
      <c r="H193" s="29">
        <v>2</v>
      </c>
    </row>
    <row r="194" spans="3:8" ht="12.75">
      <c r="C194" s="8">
        <v>2012</v>
      </c>
      <c r="D194" s="16">
        <v>2</v>
      </c>
      <c r="E194" s="16"/>
      <c r="F194" s="16"/>
      <c r="G194" s="29"/>
      <c r="H194" s="29">
        <v>2</v>
      </c>
    </row>
    <row r="195" spans="3:8" ht="12.75">
      <c r="C195" s="8">
        <v>2013</v>
      </c>
      <c r="D195" s="16">
        <v>2</v>
      </c>
      <c r="E195" s="16"/>
      <c r="F195" s="16"/>
      <c r="G195" s="29"/>
      <c r="H195" s="29">
        <v>2</v>
      </c>
    </row>
    <row r="196" spans="3:8" ht="12.75">
      <c r="C196" s="8">
        <v>2014</v>
      </c>
      <c r="D196" s="16">
        <v>2</v>
      </c>
      <c r="E196" s="16"/>
      <c r="F196" s="16"/>
      <c r="G196" s="29"/>
      <c r="H196" s="29">
        <v>2</v>
      </c>
    </row>
    <row r="197" spans="3:8" ht="12.75">
      <c r="C197" s="8">
        <v>2015</v>
      </c>
      <c r="D197" s="16">
        <v>2</v>
      </c>
      <c r="E197" s="16"/>
      <c r="F197" s="16"/>
      <c r="G197" s="29"/>
      <c r="H197" s="29">
        <v>2</v>
      </c>
    </row>
    <row r="198" spans="3:8" ht="12.75">
      <c r="C198" s="8">
        <v>2016</v>
      </c>
      <c r="D198" s="16">
        <v>2</v>
      </c>
      <c r="E198" s="16"/>
      <c r="F198" s="16"/>
      <c r="G198" s="29"/>
      <c r="H198" s="29">
        <v>2</v>
      </c>
    </row>
    <row r="199" spans="3:8" ht="12.75">
      <c r="C199" s="8">
        <v>2017</v>
      </c>
      <c r="D199" s="16">
        <v>2</v>
      </c>
      <c r="E199" s="16"/>
      <c r="F199" s="16"/>
      <c r="G199" s="29"/>
      <c r="H199" s="29">
        <v>2</v>
      </c>
    </row>
    <row r="200" spans="3:8" ht="12.75">
      <c r="C200" s="8">
        <v>2018</v>
      </c>
      <c r="D200" s="16">
        <v>2</v>
      </c>
      <c r="E200" s="16"/>
      <c r="F200" s="16"/>
      <c r="G200" s="29"/>
      <c r="H200" s="29">
        <v>2</v>
      </c>
    </row>
    <row r="201" spans="3:8" ht="12.75">
      <c r="C201" s="8">
        <v>2019</v>
      </c>
      <c r="D201" s="16">
        <v>2</v>
      </c>
      <c r="E201" s="16"/>
      <c r="F201" s="16"/>
      <c r="G201" s="29"/>
      <c r="H201" s="29">
        <v>2</v>
      </c>
    </row>
    <row r="202" spans="1:9" ht="12.75">
      <c r="A202" s="17"/>
      <c r="B202" s="21"/>
      <c r="C202" s="12">
        <v>2020</v>
      </c>
      <c r="D202" s="17">
        <v>2</v>
      </c>
      <c r="E202" s="17"/>
      <c r="F202" s="17"/>
      <c r="G202" s="30"/>
      <c r="H202" s="30">
        <v>2</v>
      </c>
      <c r="I202" s="11"/>
    </row>
    <row r="203" spans="1:9" ht="12.75">
      <c r="A203" s="25"/>
      <c r="B203" s="75" t="s">
        <v>192</v>
      </c>
      <c r="C203" s="10"/>
      <c r="D203" s="25"/>
      <c r="E203" s="25"/>
      <c r="F203" s="25"/>
      <c r="G203" s="28"/>
      <c r="H203" s="28"/>
      <c r="I203" s="3"/>
    </row>
    <row r="204" spans="1:9" ht="76.5">
      <c r="A204" s="16" t="s">
        <v>78</v>
      </c>
      <c r="B204" s="20" t="s">
        <v>241</v>
      </c>
      <c r="C204" s="7" t="s">
        <v>313</v>
      </c>
      <c r="D204" s="26">
        <f>D205+D206+D207+D208</f>
        <v>615</v>
      </c>
      <c r="E204" s="26"/>
      <c r="F204" s="26"/>
      <c r="G204" s="31"/>
      <c r="H204" s="26">
        <f>H205+H206+H207+H208</f>
        <v>615</v>
      </c>
      <c r="I204" s="9" t="s">
        <v>323</v>
      </c>
    </row>
    <row r="205" spans="3:8" ht="12.75">
      <c r="C205" s="8">
        <v>2011</v>
      </c>
      <c r="D205" s="16">
        <v>115</v>
      </c>
      <c r="E205" s="16"/>
      <c r="F205" s="16"/>
      <c r="G205" s="29"/>
      <c r="H205" s="16">
        <v>115</v>
      </c>
    </row>
    <row r="206" spans="3:8" ht="12.75">
      <c r="C206" s="8">
        <v>2012</v>
      </c>
      <c r="D206" s="16">
        <v>120</v>
      </c>
      <c r="E206" s="16"/>
      <c r="F206" s="16"/>
      <c r="G206" s="29"/>
      <c r="H206" s="16">
        <v>120</v>
      </c>
    </row>
    <row r="207" spans="3:8" ht="12.75">
      <c r="C207" s="8">
        <v>2013</v>
      </c>
      <c r="D207" s="16">
        <v>325</v>
      </c>
      <c r="E207" s="16"/>
      <c r="F207" s="16"/>
      <c r="G207" s="29"/>
      <c r="H207" s="16">
        <v>325</v>
      </c>
    </row>
    <row r="208" spans="1:9" ht="12.75">
      <c r="A208" s="17"/>
      <c r="B208" s="21"/>
      <c r="C208" s="12">
        <v>2014</v>
      </c>
      <c r="D208" s="17">
        <v>55</v>
      </c>
      <c r="E208" s="17"/>
      <c r="F208" s="17"/>
      <c r="G208" s="30"/>
      <c r="H208" s="17">
        <v>55</v>
      </c>
      <c r="I208" s="11"/>
    </row>
    <row r="209" spans="1:9" ht="38.25">
      <c r="A209" s="35" t="s">
        <v>79</v>
      </c>
      <c r="B209" s="34" t="s">
        <v>153</v>
      </c>
      <c r="C209" s="6" t="s">
        <v>313</v>
      </c>
      <c r="D209" s="24">
        <f>D210+D211+D212+D213</f>
        <v>420</v>
      </c>
      <c r="E209" s="24"/>
      <c r="F209" s="24"/>
      <c r="G209" s="24"/>
      <c r="H209" s="24">
        <f>H210+H211+H212+H213</f>
        <v>420</v>
      </c>
      <c r="I209" s="34"/>
    </row>
    <row r="210" spans="2:8" ht="12.75">
      <c r="B210" s="9"/>
      <c r="C210" s="8">
        <v>2012</v>
      </c>
      <c r="D210" s="16">
        <v>50</v>
      </c>
      <c r="E210" s="16"/>
      <c r="F210" s="16"/>
      <c r="G210" s="16"/>
      <c r="H210" s="16">
        <v>50</v>
      </c>
    </row>
    <row r="211" spans="2:8" ht="12.75">
      <c r="B211" s="9"/>
      <c r="C211" s="8">
        <v>2013</v>
      </c>
      <c r="D211" s="16">
        <v>120</v>
      </c>
      <c r="E211" s="16"/>
      <c r="F211" s="16"/>
      <c r="G211" s="16"/>
      <c r="H211" s="16">
        <v>120</v>
      </c>
    </row>
    <row r="212" spans="2:8" ht="12.75">
      <c r="B212" s="9"/>
      <c r="C212" s="8">
        <v>2014</v>
      </c>
      <c r="D212" s="16">
        <v>120</v>
      </c>
      <c r="E212" s="16"/>
      <c r="F212" s="16"/>
      <c r="G212" s="16"/>
      <c r="H212" s="16">
        <v>120</v>
      </c>
    </row>
    <row r="213" spans="1:9" ht="13.5" thickBot="1">
      <c r="A213" s="81"/>
      <c r="B213" s="82"/>
      <c r="C213" s="83">
        <v>2015</v>
      </c>
      <c r="D213" s="81">
        <v>130</v>
      </c>
      <c r="E213" s="81"/>
      <c r="F213" s="81"/>
      <c r="G213" s="81"/>
      <c r="H213" s="81">
        <v>130</v>
      </c>
      <c r="I213" s="82"/>
    </row>
    <row r="214" spans="1:9" ht="38.25">
      <c r="A214" s="16" t="s">
        <v>80</v>
      </c>
      <c r="B214" s="20" t="s">
        <v>317</v>
      </c>
      <c r="C214" s="7" t="s">
        <v>313</v>
      </c>
      <c r="D214" s="26">
        <f>D215+D216+D217</f>
        <v>62</v>
      </c>
      <c r="E214" s="26"/>
      <c r="F214" s="26"/>
      <c r="G214" s="31"/>
      <c r="H214" s="31">
        <f>H215+H216+H217</f>
        <v>62</v>
      </c>
      <c r="I214" s="9" t="s">
        <v>324</v>
      </c>
    </row>
    <row r="215" spans="3:8" ht="12.75">
      <c r="C215" s="8">
        <v>2013</v>
      </c>
      <c r="D215" s="16">
        <v>20</v>
      </c>
      <c r="E215" s="16"/>
      <c r="F215" s="16"/>
      <c r="G215" s="29"/>
      <c r="H215" s="29">
        <v>20</v>
      </c>
    </row>
    <row r="216" spans="3:8" ht="12.75">
      <c r="C216" s="8">
        <v>2014</v>
      </c>
      <c r="D216" s="16">
        <v>12</v>
      </c>
      <c r="E216" s="16"/>
      <c r="F216" s="16"/>
      <c r="G216" s="29"/>
      <c r="H216" s="29">
        <v>12</v>
      </c>
    </row>
    <row r="217" spans="1:9" ht="12.75">
      <c r="A217" s="17"/>
      <c r="B217" s="21"/>
      <c r="C217" s="12">
        <v>2015</v>
      </c>
      <c r="D217" s="17">
        <v>30</v>
      </c>
      <c r="E217" s="17"/>
      <c r="F217" s="17"/>
      <c r="G217" s="30"/>
      <c r="H217" s="30">
        <v>30</v>
      </c>
      <c r="I217" s="11"/>
    </row>
    <row r="218" spans="1:9" ht="51">
      <c r="A218" s="35" t="s">
        <v>61</v>
      </c>
      <c r="B218" s="18" t="s">
        <v>242</v>
      </c>
      <c r="C218" s="6" t="s">
        <v>313</v>
      </c>
      <c r="D218" s="24">
        <f>D219+D220+D221+D222</f>
        <v>40</v>
      </c>
      <c r="E218" s="24"/>
      <c r="F218" s="24"/>
      <c r="G218" s="27"/>
      <c r="H218" s="27">
        <f>H219+H220+H221+H222</f>
        <v>40</v>
      </c>
      <c r="I218" s="34" t="s">
        <v>325</v>
      </c>
    </row>
    <row r="219" spans="3:8" ht="12.75">
      <c r="C219" s="8">
        <v>2016</v>
      </c>
      <c r="D219" s="16">
        <v>10</v>
      </c>
      <c r="E219" s="16"/>
      <c r="F219" s="16"/>
      <c r="G219" s="29"/>
      <c r="H219" s="29">
        <v>10</v>
      </c>
    </row>
    <row r="220" spans="3:8" ht="12.75">
      <c r="C220" s="8">
        <v>2017</v>
      </c>
      <c r="D220" s="16">
        <v>10</v>
      </c>
      <c r="E220" s="16"/>
      <c r="F220" s="16"/>
      <c r="G220" s="29"/>
      <c r="H220" s="29">
        <v>10</v>
      </c>
    </row>
    <row r="221" spans="3:8" ht="12.75">
      <c r="C221" s="8">
        <v>2018</v>
      </c>
      <c r="D221" s="16">
        <v>10</v>
      </c>
      <c r="E221" s="16"/>
      <c r="F221" s="16"/>
      <c r="G221" s="29"/>
      <c r="H221" s="29">
        <v>10</v>
      </c>
    </row>
    <row r="222" spans="1:9" ht="12.75">
      <c r="A222" s="17"/>
      <c r="B222" s="21"/>
      <c r="C222" s="12">
        <v>2019</v>
      </c>
      <c r="D222" s="17">
        <v>10</v>
      </c>
      <c r="E222" s="17"/>
      <c r="F222" s="17"/>
      <c r="G222" s="30"/>
      <c r="H222" s="30">
        <v>10</v>
      </c>
      <c r="I222" s="11"/>
    </row>
    <row r="223" spans="1:9" ht="38.25">
      <c r="A223" s="35" t="s">
        <v>81</v>
      </c>
      <c r="B223" s="18" t="s">
        <v>243</v>
      </c>
      <c r="C223" s="6" t="s">
        <v>313</v>
      </c>
      <c r="D223" s="24">
        <f>D224+D225+D226+D227+D228</f>
        <v>75</v>
      </c>
      <c r="E223" s="24"/>
      <c r="F223" s="24"/>
      <c r="G223" s="27"/>
      <c r="H223" s="27">
        <f>H224+H225+H226+H227+H228</f>
        <v>75</v>
      </c>
      <c r="I223" s="34" t="s">
        <v>325</v>
      </c>
    </row>
    <row r="224" spans="3:8" ht="12.75">
      <c r="C224" s="8">
        <v>2016</v>
      </c>
      <c r="D224" s="16">
        <v>15</v>
      </c>
      <c r="E224" s="16"/>
      <c r="F224" s="16"/>
      <c r="G224" s="29"/>
      <c r="H224" s="29">
        <v>15</v>
      </c>
    </row>
    <row r="225" spans="3:8" ht="12.75">
      <c r="C225" s="8">
        <v>2017</v>
      </c>
      <c r="D225" s="16">
        <v>15</v>
      </c>
      <c r="E225" s="16"/>
      <c r="F225" s="16"/>
      <c r="G225" s="29"/>
      <c r="H225" s="29">
        <v>15</v>
      </c>
    </row>
    <row r="226" spans="3:8" ht="12.75">
      <c r="C226" s="8">
        <v>2018</v>
      </c>
      <c r="D226" s="16">
        <v>15</v>
      </c>
      <c r="E226" s="16"/>
      <c r="F226" s="16"/>
      <c r="G226" s="29"/>
      <c r="H226" s="29">
        <v>15</v>
      </c>
    </row>
    <row r="227" spans="3:8" ht="12.75">
      <c r="C227" s="8">
        <v>2019</v>
      </c>
      <c r="D227" s="16">
        <v>15</v>
      </c>
      <c r="E227" s="16"/>
      <c r="F227" s="16"/>
      <c r="G227" s="29"/>
      <c r="H227" s="29">
        <v>15</v>
      </c>
    </row>
    <row r="228" spans="1:9" ht="12.75">
      <c r="A228" s="17"/>
      <c r="B228" s="21"/>
      <c r="C228" s="12">
        <v>2020</v>
      </c>
      <c r="D228" s="17">
        <v>15</v>
      </c>
      <c r="E228" s="17"/>
      <c r="F228" s="17"/>
      <c r="G228" s="30"/>
      <c r="H228" s="30">
        <v>15</v>
      </c>
      <c r="I228" s="11"/>
    </row>
    <row r="229" spans="1:9" ht="76.5">
      <c r="A229" s="35" t="s">
        <v>82</v>
      </c>
      <c r="B229" s="18" t="s">
        <v>318</v>
      </c>
      <c r="C229" s="6" t="s">
        <v>313</v>
      </c>
      <c r="D229" s="24">
        <f>D230+D231+D232+D233+D234</f>
        <v>70</v>
      </c>
      <c r="E229" s="24"/>
      <c r="F229" s="24"/>
      <c r="G229" s="27"/>
      <c r="H229" s="27">
        <f>H230+H231+H232+H233+H234</f>
        <v>70</v>
      </c>
      <c r="I229" s="34" t="s">
        <v>326</v>
      </c>
    </row>
    <row r="230" spans="3:8" ht="12.75">
      <c r="C230" s="8">
        <v>2016</v>
      </c>
      <c r="D230" s="16">
        <v>10</v>
      </c>
      <c r="E230" s="16"/>
      <c r="F230" s="16"/>
      <c r="G230" s="29"/>
      <c r="H230" s="29">
        <v>10</v>
      </c>
    </row>
    <row r="231" spans="3:8" ht="12.75">
      <c r="C231" s="8">
        <v>2017</v>
      </c>
      <c r="D231" s="16">
        <v>10</v>
      </c>
      <c r="E231" s="16"/>
      <c r="F231" s="16"/>
      <c r="G231" s="29"/>
      <c r="H231" s="29">
        <v>10</v>
      </c>
    </row>
    <row r="232" spans="3:8" ht="12.75">
      <c r="C232" s="8">
        <v>2018</v>
      </c>
      <c r="D232" s="16">
        <v>10</v>
      </c>
      <c r="E232" s="16"/>
      <c r="F232" s="16"/>
      <c r="G232" s="29"/>
      <c r="H232" s="29">
        <v>10</v>
      </c>
    </row>
    <row r="233" spans="3:8" ht="12.75">
      <c r="C233" s="8">
        <v>2019</v>
      </c>
      <c r="D233" s="16">
        <v>20</v>
      </c>
      <c r="E233" s="16"/>
      <c r="F233" s="16"/>
      <c r="G233" s="29"/>
      <c r="H233" s="29">
        <v>20</v>
      </c>
    </row>
    <row r="234" spans="1:9" ht="12.75">
      <c r="A234" s="17"/>
      <c r="B234" s="21"/>
      <c r="C234" s="12">
        <v>2020</v>
      </c>
      <c r="D234" s="17">
        <v>20</v>
      </c>
      <c r="E234" s="17"/>
      <c r="F234" s="17"/>
      <c r="G234" s="30"/>
      <c r="H234" s="30">
        <v>20</v>
      </c>
      <c r="I234" s="11"/>
    </row>
    <row r="235" spans="1:9" ht="63.75">
      <c r="A235" s="35" t="s">
        <v>83</v>
      </c>
      <c r="B235" s="18" t="s">
        <v>327</v>
      </c>
      <c r="C235" s="6" t="s">
        <v>313</v>
      </c>
      <c r="D235" s="24">
        <f>D236+D237+D238+D239+D240+D241+D242</f>
        <v>130</v>
      </c>
      <c r="E235" s="24"/>
      <c r="F235" s="24"/>
      <c r="G235" s="27"/>
      <c r="H235" s="27">
        <f>H236+H237+H238+H239+H240+H241+H242</f>
        <v>130</v>
      </c>
      <c r="I235" s="34" t="s">
        <v>325</v>
      </c>
    </row>
    <row r="236" spans="3:8" ht="12.75">
      <c r="C236" s="8">
        <v>2014</v>
      </c>
      <c r="D236" s="16">
        <v>20</v>
      </c>
      <c r="E236" s="16"/>
      <c r="F236" s="16"/>
      <c r="G236" s="29"/>
      <c r="H236" s="29">
        <v>20</v>
      </c>
    </row>
    <row r="237" spans="3:8" ht="12.75">
      <c r="C237" s="8">
        <v>2015</v>
      </c>
      <c r="D237" s="16">
        <v>20</v>
      </c>
      <c r="E237" s="16"/>
      <c r="F237" s="16"/>
      <c r="G237" s="29"/>
      <c r="H237" s="29">
        <v>20</v>
      </c>
    </row>
    <row r="238" spans="3:8" ht="12.75">
      <c r="C238" s="8">
        <v>2016</v>
      </c>
      <c r="D238" s="16">
        <v>15</v>
      </c>
      <c r="E238" s="16"/>
      <c r="F238" s="16"/>
      <c r="G238" s="29"/>
      <c r="H238" s="29">
        <v>15</v>
      </c>
    </row>
    <row r="239" spans="3:8" ht="12.75">
      <c r="C239" s="8">
        <v>2017</v>
      </c>
      <c r="D239" s="16">
        <v>15</v>
      </c>
      <c r="E239" s="16"/>
      <c r="F239" s="16"/>
      <c r="G239" s="29"/>
      <c r="H239" s="29">
        <v>15</v>
      </c>
    </row>
    <row r="240" spans="3:8" ht="12.75">
      <c r="C240" s="8">
        <v>2018</v>
      </c>
      <c r="D240" s="16">
        <v>20</v>
      </c>
      <c r="E240" s="16"/>
      <c r="F240" s="16"/>
      <c r="G240" s="29"/>
      <c r="H240" s="29">
        <v>20</v>
      </c>
    </row>
    <row r="241" spans="3:8" ht="12.75">
      <c r="C241" s="8">
        <v>2019</v>
      </c>
      <c r="D241" s="16">
        <v>20</v>
      </c>
      <c r="E241" s="16"/>
      <c r="F241" s="16"/>
      <c r="G241" s="29"/>
      <c r="H241" s="29">
        <v>20</v>
      </c>
    </row>
    <row r="242" spans="3:8" ht="12.75">
      <c r="C242" s="8">
        <v>2020</v>
      </c>
      <c r="D242" s="16">
        <v>20</v>
      </c>
      <c r="E242" s="16"/>
      <c r="F242" s="16"/>
      <c r="G242" s="29"/>
      <c r="H242" s="29">
        <v>20</v>
      </c>
    </row>
    <row r="243" spans="1:9" ht="12.75">
      <c r="A243" s="25"/>
      <c r="B243" s="45" t="s">
        <v>328</v>
      </c>
      <c r="C243" s="10"/>
      <c r="D243" s="25"/>
      <c r="E243" s="25"/>
      <c r="F243" s="25"/>
      <c r="G243" s="25"/>
      <c r="H243" s="25"/>
      <c r="I243" s="3"/>
    </row>
    <row r="244" spans="1:9" ht="38.25">
      <c r="A244" s="17" t="s">
        <v>113</v>
      </c>
      <c r="B244" s="11" t="s">
        <v>232</v>
      </c>
      <c r="C244" s="12">
        <v>2011</v>
      </c>
      <c r="D244" s="17">
        <v>112</v>
      </c>
      <c r="E244" s="17"/>
      <c r="F244" s="17"/>
      <c r="G244" s="17"/>
      <c r="H244" s="17">
        <v>112</v>
      </c>
      <c r="I244" s="11" t="s">
        <v>239</v>
      </c>
    </row>
    <row r="245" spans="1:9" ht="38.25">
      <c r="A245" s="16" t="s">
        <v>114</v>
      </c>
      <c r="B245" s="20" t="s">
        <v>233</v>
      </c>
      <c r="C245" s="7" t="s">
        <v>313</v>
      </c>
      <c r="D245" s="26">
        <f>D246+D247+D248+D249</f>
        <v>210</v>
      </c>
      <c r="E245" s="26"/>
      <c r="F245" s="26"/>
      <c r="G245" s="31"/>
      <c r="H245" s="26">
        <f>H246+H247+H248+H249</f>
        <v>210</v>
      </c>
      <c r="I245" s="9" t="s">
        <v>238</v>
      </c>
    </row>
    <row r="246" spans="3:8" ht="12.75">
      <c r="C246" s="8">
        <v>2013</v>
      </c>
      <c r="D246" s="16">
        <v>20</v>
      </c>
      <c r="E246" s="16"/>
      <c r="F246" s="16"/>
      <c r="G246" s="29"/>
      <c r="H246" s="16">
        <v>20</v>
      </c>
    </row>
    <row r="247" spans="3:8" ht="12.75">
      <c r="C247" s="8">
        <v>2014</v>
      </c>
      <c r="D247" s="16">
        <v>100</v>
      </c>
      <c r="E247" s="16"/>
      <c r="F247" s="16"/>
      <c r="G247" s="29"/>
      <c r="H247" s="16">
        <v>100</v>
      </c>
    </row>
    <row r="248" spans="3:8" ht="12.75">
      <c r="C248" s="8">
        <v>2015</v>
      </c>
      <c r="D248" s="16">
        <v>80</v>
      </c>
      <c r="E248" s="16"/>
      <c r="F248" s="16"/>
      <c r="G248" s="29"/>
      <c r="H248" s="16">
        <v>80</v>
      </c>
    </row>
    <row r="249" spans="1:9" ht="12.75">
      <c r="A249" s="17"/>
      <c r="B249" s="21"/>
      <c r="C249" s="12">
        <v>2016</v>
      </c>
      <c r="D249" s="17">
        <v>10</v>
      </c>
      <c r="E249" s="17"/>
      <c r="F249" s="17"/>
      <c r="G249" s="30"/>
      <c r="H249" s="17">
        <v>10</v>
      </c>
      <c r="I249" s="11"/>
    </row>
    <row r="250" spans="1:9" ht="51">
      <c r="A250" s="25" t="s">
        <v>115</v>
      </c>
      <c r="B250" s="19" t="s">
        <v>237</v>
      </c>
      <c r="C250" s="10"/>
      <c r="D250" s="25"/>
      <c r="E250" s="25"/>
      <c r="F250" s="10"/>
      <c r="G250" s="14"/>
      <c r="H250" s="19" t="s">
        <v>329</v>
      </c>
      <c r="I250" s="3" t="s">
        <v>330</v>
      </c>
    </row>
    <row r="251" spans="1:9" ht="25.5">
      <c r="A251" s="35" t="s">
        <v>116</v>
      </c>
      <c r="B251" s="18" t="s">
        <v>331</v>
      </c>
      <c r="C251" s="6" t="s">
        <v>313</v>
      </c>
      <c r="D251" s="24">
        <f>D252+D253+D254+D255+D256+D257+D258+D259+D260</f>
        <v>26.4</v>
      </c>
      <c r="E251" s="24"/>
      <c r="F251" s="6"/>
      <c r="G251" s="4"/>
      <c r="H251" s="24">
        <f>H252+H253+H254+H255+H256+H257+H258+H259+H260</f>
        <v>26.4</v>
      </c>
      <c r="I251" s="34" t="s">
        <v>332</v>
      </c>
    </row>
    <row r="252" spans="3:8" ht="12.75">
      <c r="C252" s="8">
        <v>2011</v>
      </c>
      <c r="D252" s="16">
        <v>5</v>
      </c>
      <c r="E252" s="16"/>
      <c r="H252" s="16">
        <v>5</v>
      </c>
    </row>
    <row r="253" spans="3:8" ht="12.75">
      <c r="C253" s="8">
        <v>2012</v>
      </c>
      <c r="D253" s="16">
        <v>4</v>
      </c>
      <c r="E253" s="16"/>
      <c r="H253" s="16">
        <v>4</v>
      </c>
    </row>
    <row r="254" spans="3:8" ht="12.75">
      <c r="C254" s="8">
        <v>2013</v>
      </c>
      <c r="D254" s="16">
        <v>2</v>
      </c>
      <c r="E254" s="16"/>
      <c r="H254" s="16">
        <v>2</v>
      </c>
    </row>
    <row r="255" spans="3:8" ht="12.75">
      <c r="C255" s="8">
        <v>2014</v>
      </c>
      <c r="D255" s="16">
        <v>2.2</v>
      </c>
      <c r="E255" s="16"/>
      <c r="H255" s="16">
        <v>2.2</v>
      </c>
    </row>
    <row r="256" spans="3:8" ht="12.75">
      <c r="C256" s="8">
        <v>2015</v>
      </c>
      <c r="D256" s="16">
        <v>2.2</v>
      </c>
      <c r="E256" s="16"/>
      <c r="H256" s="16">
        <v>2.2</v>
      </c>
    </row>
    <row r="257" spans="3:8" ht="12.75">
      <c r="C257" s="8">
        <v>2016</v>
      </c>
      <c r="D257" s="16">
        <v>2.5</v>
      </c>
      <c r="E257" s="16"/>
      <c r="H257" s="16">
        <v>2.5</v>
      </c>
    </row>
    <row r="258" spans="3:8" ht="12.75">
      <c r="C258" s="8">
        <v>2017</v>
      </c>
      <c r="D258" s="16">
        <v>2.5</v>
      </c>
      <c r="E258" s="16"/>
      <c r="H258" s="16">
        <v>2.5</v>
      </c>
    </row>
    <row r="259" spans="3:8" ht="12.75">
      <c r="C259" s="8">
        <v>2018</v>
      </c>
      <c r="D259" s="16">
        <v>3</v>
      </c>
      <c r="E259" s="16"/>
      <c r="H259" s="16">
        <v>3</v>
      </c>
    </row>
    <row r="260" spans="1:8" ht="12.75">
      <c r="A260" s="29"/>
      <c r="C260" s="8">
        <v>2019</v>
      </c>
      <c r="D260" s="16">
        <v>3</v>
      </c>
      <c r="E260" s="16"/>
      <c r="G260" s="8"/>
      <c r="H260" s="16">
        <v>3</v>
      </c>
    </row>
    <row r="261" spans="1:9" ht="38.25">
      <c r="A261" s="35" t="s">
        <v>117</v>
      </c>
      <c r="B261" s="18" t="s">
        <v>234</v>
      </c>
      <c r="C261" s="6" t="s">
        <v>313</v>
      </c>
      <c r="D261" s="24">
        <f>D262+D263+D264+D265+D266+D267+D268+D269+D270+D271</f>
        <v>89.6</v>
      </c>
      <c r="E261" s="24"/>
      <c r="F261" s="6"/>
      <c r="G261" s="4"/>
      <c r="H261" s="24">
        <f>H262+H263+H264+H265+H266+H267+H268+H269+H270+H271</f>
        <v>89.6</v>
      </c>
      <c r="I261" s="34" t="s">
        <v>236</v>
      </c>
    </row>
    <row r="262" spans="3:8" ht="12.75">
      <c r="C262" s="8">
        <v>2011</v>
      </c>
      <c r="D262" s="16">
        <v>9</v>
      </c>
      <c r="E262" s="16"/>
      <c r="H262" s="16">
        <v>9</v>
      </c>
    </row>
    <row r="263" spans="3:8" ht="12.75">
      <c r="C263" s="8">
        <v>2012</v>
      </c>
      <c r="D263" s="16">
        <v>8.6</v>
      </c>
      <c r="E263" s="16"/>
      <c r="H263" s="16">
        <v>8.6</v>
      </c>
    </row>
    <row r="264" spans="3:8" ht="12.75">
      <c r="C264" s="8">
        <v>2013</v>
      </c>
      <c r="D264" s="16">
        <v>7</v>
      </c>
      <c r="E264" s="16"/>
      <c r="H264" s="16">
        <v>7</v>
      </c>
    </row>
    <row r="265" spans="3:8" ht="12.75">
      <c r="C265" s="8">
        <v>2014</v>
      </c>
      <c r="D265" s="16">
        <v>7</v>
      </c>
      <c r="E265" s="16"/>
      <c r="H265" s="16">
        <v>7</v>
      </c>
    </row>
    <row r="266" spans="3:8" ht="12.75">
      <c r="C266" s="8">
        <v>2015</v>
      </c>
      <c r="D266" s="16">
        <v>8</v>
      </c>
      <c r="E266" s="16"/>
      <c r="H266" s="16">
        <v>8</v>
      </c>
    </row>
    <row r="267" spans="3:8" ht="12.75">
      <c r="C267" s="8">
        <v>2016</v>
      </c>
      <c r="D267" s="16">
        <v>8</v>
      </c>
      <c r="E267" s="16"/>
      <c r="H267" s="16">
        <v>8</v>
      </c>
    </row>
    <row r="268" spans="3:8" ht="12.75">
      <c r="C268" s="8">
        <v>2017</v>
      </c>
      <c r="D268" s="16">
        <v>9</v>
      </c>
      <c r="E268" s="16"/>
      <c r="H268" s="16">
        <v>9</v>
      </c>
    </row>
    <row r="269" spans="3:8" ht="12.75">
      <c r="C269" s="8">
        <v>2018</v>
      </c>
      <c r="D269" s="16">
        <v>10</v>
      </c>
      <c r="E269" s="16"/>
      <c r="H269" s="16">
        <v>10</v>
      </c>
    </row>
    <row r="270" spans="3:8" ht="12.75">
      <c r="C270" s="8">
        <v>2019</v>
      </c>
      <c r="D270" s="16">
        <v>11</v>
      </c>
      <c r="E270" s="16"/>
      <c r="H270" s="16">
        <v>11</v>
      </c>
    </row>
    <row r="271" spans="1:9" ht="12.75">
      <c r="A271" s="17"/>
      <c r="B271" s="21"/>
      <c r="C271" s="12">
        <v>2020</v>
      </c>
      <c r="D271" s="17">
        <v>12</v>
      </c>
      <c r="E271" s="17"/>
      <c r="F271" s="12"/>
      <c r="G271" s="13"/>
      <c r="H271" s="17">
        <v>12</v>
      </c>
      <c r="I271" s="11"/>
    </row>
    <row r="272" spans="2:8" ht="12.75">
      <c r="B272" s="76" t="s">
        <v>235</v>
      </c>
      <c r="D272" s="16"/>
      <c r="E272" s="16"/>
      <c r="H272" s="29"/>
    </row>
    <row r="273" spans="1:9" ht="25.5">
      <c r="A273" s="35" t="s">
        <v>118</v>
      </c>
      <c r="B273" s="18" t="s">
        <v>333</v>
      </c>
      <c r="C273" s="6" t="s">
        <v>313</v>
      </c>
      <c r="D273" s="24">
        <f>D274+D275+D276+D277+D278+D279+D280+D281+D282+D283</f>
        <v>359</v>
      </c>
      <c r="E273" s="24">
        <f>E274+E275+E276+E277+E278+E279+E280+E281+E282+E283</f>
        <v>359</v>
      </c>
      <c r="F273" s="6"/>
      <c r="G273" s="4"/>
      <c r="H273" s="4"/>
      <c r="I273" s="34" t="s">
        <v>159</v>
      </c>
    </row>
    <row r="274" spans="3:5" ht="12.75">
      <c r="C274" s="8">
        <v>2011</v>
      </c>
      <c r="D274" s="16">
        <v>15</v>
      </c>
      <c r="E274" s="16">
        <v>15</v>
      </c>
    </row>
    <row r="275" spans="3:5" ht="12.75">
      <c r="C275" s="8">
        <v>2012</v>
      </c>
      <c r="D275" s="16">
        <v>20</v>
      </c>
      <c r="E275" s="16">
        <v>20</v>
      </c>
    </row>
    <row r="276" spans="3:5" ht="12.75">
      <c r="C276" s="8">
        <v>2013</v>
      </c>
      <c r="D276" s="16">
        <v>25</v>
      </c>
      <c r="E276" s="16">
        <v>25</v>
      </c>
    </row>
    <row r="277" spans="3:5" ht="12.75">
      <c r="C277" s="8">
        <v>2014</v>
      </c>
      <c r="D277" s="16">
        <v>30</v>
      </c>
      <c r="E277" s="16">
        <v>30</v>
      </c>
    </row>
    <row r="278" spans="3:5" ht="12.75">
      <c r="C278" s="8">
        <v>2015</v>
      </c>
      <c r="D278" s="16">
        <v>35</v>
      </c>
      <c r="E278" s="16">
        <v>35</v>
      </c>
    </row>
    <row r="279" spans="3:5" ht="12.75">
      <c r="C279" s="8">
        <v>2016</v>
      </c>
      <c r="D279" s="16">
        <v>40</v>
      </c>
      <c r="E279" s="16">
        <v>40</v>
      </c>
    </row>
    <row r="280" spans="3:5" ht="12.75">
      <c r="C280" s="8">
        <v>2017</v>
      </c>
      <c r="D280" s="16">
        <v>45</v>
      </c>
      <c r="E280" s="16">
        <v>45</v>
      </c>
    </row>
    <row r="281" spans="3:5" ht="12.75">
      <c r="C281" s="8">
        <v>2018</v>
      </c>
      <c r="D281" s="16">
        <v>49</v>
      </c>
      <c r="E281" s="16">
        <v>49</v>
      </c>
    </row>
    <row r="282" spans="3:5" ht="12.75">
      <c r="C282" s="8">
        <v>2019</v>
      </c>
      <c r="D282" s="16">
        <v>50</v>
      </c>
      <c r="E282" s="16">
        <v>50</v>
      </c>
    </row>
    <row r="283" spans="1:9" ht="12.75">
      <c r="A283" s="17"/>
      <c r="B283" s="21"/>
      <c r="C283" s="12">
        <v>2020</v>
      </c>
      <c r="D283" s="17">
        <v>50</v>
      </c>
      <c r="E283" s="17">
        <v>50</v>
      </c>
      <c r="F283" s="12"/>
      <c r="G283" s="13"/>
      <c r="H283" s="13"/>
      <c r="I283" s="11"/>
    </row>
    <row r="284" spans="1:9" ht="12.75">
      <c r="A284" s="25"/>
      <c r="B284" s="75" t="s">
        <v>11</v>
      </c>
      <c r="C284" s="10"/>
      <c r="D284" s="25"/>
      <c r="E284" s="25"/>
      <c r="F284" s="10"/>
      <c r="G284" s="14"/>
      <c r="H284" s="14"/>
      <c r="I284" s="3"/>
    </row>
    <row r="285" spans="1:8" ht="25.5">
      <c r="A285" s="16" t="s">
        <v>119</v>
      </c>
      <c r="B285" s="20" t="s">
        <v>364</v>
      </c>
      <c r="C285" s="7" t="s">
        <v>313</v>
      </c>
      <c r="D285" s="26">
        <f>D286+D287+D288+D289+D290+D291+D295+D292+D293+D294</f>
        <v>143</v>
      </c>
      <c r="E285" s="26">
        <f>E286+E287+E288+E289+E290+E291+E295+E292+E293+E294</f>
        <v>34</v>
      </c>
      <c r="F285" s="23"/>
      <c r="G285" s="33"/>
      <c r="H285" s="26">
        <f>H286+H287+H288+H289+H290+H291+H295+H292+H293+H294</f>
        <v>109.00000000000001</v>
      </c>
    </row>
    <row r="286" spans="3:8" ht="12.75">
      <c r="C286" s="8">
        <v>2011</v>
      </c>
      <c r="D286" s="16">
        <v>23.9</v>
      </c>
      <c r="E286" s="16"/>
      <c r="F286" s="15"/>
      <c r="G286" s="58"/>
      <c r="H286" s="29">
        <v>23.9</v>
      </c>
    </row>
    <row r="287" spans="3:8" ht="12.75">
      <c r="C287" s="8">
        <v>2012</v>
      </c>
      <c r="D287" s="16">
        <v>20.1</v>
      </c>
      <c r="E287" s="16">
        <v>2</v>
      </c>
      <c r="F287" s="15"/>
      <c r="G287" s="58"/>
      <c r="H287" s="29">
        <v>18.1</v>
      </c>
    </row>
    <row r="288" spans="3:8" ht="12.75">
      <c r="C288" s="8">
        <v>2013</v>
      </c>
      <c r="D288" s="16">
        <v>21</v>
      </c>
      <c r="E288" s="16">
        <v>3</v>
      </c>
      <c r="F288" s="15"/>
      <c r="G288" s="58"/>
      <c r="H288" s="29">
        <v>18</v>
      </c>
    </row>
    <row r="289" spans="3:8" ht="12.75">
      <c r="C289" s="8">
        <v>2014</v>
      </c>
      <c r="D289" s="16">
        <v>16.9</v>
      </c>
      <c r="E289" s="16">
        <v>3</v>
      </c>
      <c r="F289" s="15"/>
      <c r="G289" s="58"/>
      <c r="H289" s="29">
        <v>13.9</v>
      </c>
    </row>
    <row r="290" spans="3:8" ht="12.75">
      <c r="C290" s="8">
        <v>2015</v>
      </c>
      <c r="D290" s="16">
        <v>14.2</v>
      </c>
      <c r="E290" s="16">
        <v>3</v>
      </c>
      <c r="F290" s="15"/>
      <c r="G290" s="58"/>
      <c r="H290" s="29">
        <v>11.2</v>
      </c>
    </row>
    <row r="291" spans="3:8" ht="12.75">
      <c r="C291" s="8">
        <v>2016</v>
      </c>
      <c r="D291" s="16">
        <v>13.5</v>
      </c>
      <c r="E291" s="16">
        <v>3</v>
      </c>
      <c r="F291" s="15"/>
      <c r="G291" s="58"/>
      <c r="H291" s="29">
        <v>10.5</v>
      </c>
    </row>
    <row r="292" spans="3:8" ht="12.75">
      <c r="C292" s="8">
        <v>2017</v>
      </c>
      <c r="D292" s="16">
        <v>18.4</v>
      </c>
      <c r="E292" s="16">
        <v>5</v>
      </c>
      <c r="F292" s="15"/>
      <c r="G292" s="58"/>
      <c r="H292" s="29">
        <v>13.4</v>
      </c>
    </row>
    <row r="293" spans="3:8" ht="12.75">
      <c r="C293" s="8">
        <v>2018</v>
      </c>
      <c r="D293" s="16">
        <v>5</v>
      </c>
      <c r="E293" s="16">
        <v>5</v>
      </c>
      <c r="F293" s="15"/>
      <c r="G293" s="58"/>
      <c r="H293" s="29"/>
    </row>
    <row r="294" spans="3:8" ht="12.75">
      <c r="C294" s="8">
        <v>2019</v>
      </c>
      <c r="D294" s="16">
        <v>5</v>
      </c>
      <c r="E294" s="16">
        <v>5</v>
      </c>
      <c r="F294" s="15"/>
      <c r="G294" s="58"/>
      <c r="H294" s="29"/>
    </row>
    <row r="295" spans="1:9" ht="12.75">
      <c r="A295" s="17"/>
      <c r="B295" s="21"/>
      <c r="C295" s="12">
        <v>2020</v>
      </c>
      <c r="D295" s="17">
        <v>5</v>
      </c>
      <c r="E295" s="17">
        <v>5</v>
      </c>
      <c r="F295" s="52"/>
      <c r="G295" s="59"/>
      <c r="H295" s="30"/>
      <c r="I295" s="11"/>
    </row>
    <row r="296" spans="1:9" ht="25.5">
      <c r="A296" s="35" t="s">
        <v>120</v>
      </c>
      <c r="B296" s="18" t="s">
        <v>365</v>
      </c>
      <c r="C296" s="6" t="s">
        <v>313</v>
      </c>
      <c r="D296" s="24">
        <f>D297+D298+D299+D300+D301+D302+D306+D303+D304+D305</f>
        <v>137.7</v>
      </c>
      <c r="E296" s="24">
        <f>E297+E298+E299+E300+E301+E302+E306+E303+E304+E305</f>
        <v>71</v>
      </c>
      <c r="F296" s="22"/>
      <c r="G296" s="32"/>
      <c r="H296" s="24">
        <f>H297+H298+H299+H300+H301+H302+H306+H303+H304+H305</f>
        <v>66.7</v>
      </c>
      <c r="I296" s="34"/>
    </row>
    <row r="297" spans="3:8" ht="12.75">
      <c r="C297" s="8">
        <v>2011</v>
      </c>
      <c r="D297" s="16">
        <v>14.4</v>
      </c>
      <c r="E297" s="16"/>
      <c r="F297" s="15"/>
      <c r="G297" s="58"/>
      <c r="H297" s="29">
        <v>14.4</v>
      </c>
    </row>
    <row r="298" spans="3:8" ht="12.75">
      <c r="C298" s="8">
        <v>2012</v>
      </c>
      <c r="D298" s="16">
        <v>13.2</v>
      </c>
      <c r="E298" s="16">
        <v>3</v>
      </c>
      <c r="F298" s="15"/>
      <c r="G298" s="58"/>
      <c r="H298" s="29">
        <v>10.2</v>
      </c>
    </row>
    <row r="299" spans="3:8" ht="12.75">
      <c r="C299" s="8">
        <v>2013</v>
      </c>
      <c r="D299" s="16">
        <v>16.6</v>
      </c>
      <c r="E299" s="16">
        <v>7</v>
      </c>
      <c r="F299" s="15"/>
      <c r="G299" s="58"/>
      <c r="H299" s="29">
        <v>9.6</v>
      </c>
    </row>
    <row r="300" spans="3:8" ht="12.75">
      <c r="C300" s="8">
        <v>2014</v>
      </c>
      <c r="D300" s="16">
        <v>15.4</v>
      </c>
      <c r="E300" s="16">
        <v>7</v>
      </c>
      <c r="F300" s="15"/>
      <c r="G300" s="58"/>
      <c r="H300" s="29">
        <v>8.4</v>
      </c>
    </row>
    <row r="301" spans="3:8" ht="12.75">
      <c r="C301" s="8">
        <v>2015</v>
      </c>
      <c r="D301" s="16">
        <v>17.8</v>
      </c>
      <c r="E301" s="16">
        <v>7</v>
      </c>
      <c r="F301" s="15"/>
      <c r="G301" s="58"/>
      <c r="H301" s="29">
        <v>10.8</v>
      </c>
    </row>
    <row r="302" spans="3:8" ht="12.75">
      <c r="C302" s="8">
        <v>2016</v>
      </c>
      <c r="D302" s="16">
        <v>13.1</v>
      </c>
      <c r="E302" s="16">
        <v>7</v>
      </c>
      <c r="F302" s="15"/>
      <c r="G302" s="58"/>
      <c r="H302" s="29">
        <v>6.1</v>
      </c>
    </row>
    <row r="303" spans="3:8" ht="12.75">
      <c r="C303" s="8">
        <v>2017</v>
      </c>
      <c r="D303" s="16">
        <v>17.2</v>
      </c>
      <c r="E303" s="16">
        <v>10</v>
      </c>
      <c r="F303" s="15"/>
      <c r="G303" s="58"/>
      <c r="H303" s="29">
        <v>7.2</v>
      </c>
    </row>
    <row r="304" spans="3:8" ht="12.75">
      <c r="C304" s="8">
        <v>2018</v>
      </c>
      <c r="D304" s="16">
        <v>10</v>
      </c>
      <c r="E304" s="16">
        <v>10</v>
      </c>
      <c r="F304" s="15"/>
      <c r="G304" s="58"/>
      <c r="H304" s="29"/>
    </row>
    <row r="305" spans="3:8" ht="12.75">
      <c r="C305" s="8">
        <v>2019</v>
      </c>
      <c r="D305" s="16">
        <v>10</v>
      </c>
      <c r="E305" s="16">
        <v>10</v>
      </c>
      <c r="F305" s="15"/>
      <c r="G305" s="58"/>
      <c r="H305" s="29"/>
    </row>
    <row r="306" spans="1:9" ht="12.75">
      <c r="A306" s="17"/>
      <c r="B306" s="21"/>
      <c r="C306" s="12">
        <v>2020</v>
      </c>
      <c r="D306" s="17">
        <v>10</v>
      </c>
      <c r="E306" s="17">
        <v>10</v>
      </c>
      <c r="F306" s="52"/>
      <c r="G306" s="59"/>
      <c r="H306" s="30"/>
      <c r="I306" s="11"/>
    </row>
    <row r="307" spans="4:8" ht="12.75">
      <c r="D307" s="16"/>
      <c r="E307" s="16"/>
      <c r="F307" s="15"/>
      <c r="G307" s="58"/>
      <c r="H307" s="58"/>
    </row>
    <row r="308" spans="1:9" ht="12.75">
      <c r="A308" s="92">
        <v>4</v>
      </c>
      <c r="B308" s="84" t="s">
        <v>356</v>
      </c>
      <c r="C308" s="85" t="s">
        <v>313</v>
      </c>
      <c r="D308" s="86">
        <f>D309+D310++D311+D312+D313+D314+D315+D316+D317+D318</f>
        <v>698.2</v>
      </c>
      <c r="E308" s="86">
        <f>E309+E310++E311+E312+E313+E314+E315+E316+E317+E318</f>
        <v>503.8</v>
      </c>
      <c r="F308" s="86">
        <f>F309+F310++F311+F312+F313+F314+F315+F316+F317+F318</f>
        <v>14.4</v>
      </c>
      <c r="G308" s="86"/>
      <c r="H308" s="86">
        <f>H309+H310++H311+H312+H313+H314+H315+H316+H317+H318</f>
        <v>180</v>
      </c>
      <c r="I308" s="93"/>
    </row>
    <row r="309" spans="1:9" ht="12.75">
      <c r="A309" s="86"/>
      <c r="B309" s="84"/>
      <c r="C309" s="85">
        <v>2011</v>
      </c>
      <c r="D309" s="86">
        <f>D320+D328+D329+D336+D347</f>
        <v>39.4</v>
      </c>
      <c r="E309" s="86">
        <f>E320+E328+E329+E336+E347</f>
        <v>33</v>
      </c>
      <c r="F309" s="86">
        <f>F320+F328+F329+F336+F347</f>
        <v>6.4</v>
      </c>
      <c r="G309" s="86"/>
      <c r="H309" s="86">
        <f>H320+H328+H329+H336+H347</f>
        <v>0</v>
      </c>
      <c r="I309" s="93"/>
    </row>
    <row r="310" spans="1:9" ht="12.75">
      <c r="A310" s="86"/>
      <c r="B310" s="84"/>
      <c r="C310" s="85">
        <v>2012</v>
      </c>
      <c r="D310" s="86">
        <f>D321+D326+D337</f>
        <v>33.1</v>
      </c>
      <c r="E310" s="86">
        <f>E321+E326+E337</f>
        <v>25.1</v>
      </c>
      <c r="F310" s="86">
        <f>F321+F326+F337</f>
        <v>8</v>
      </c>
      <c r="G310" s="86"/>
      <c r="H310" s="86">
        <f>H321+H326+H337</f>
        <v>0</v>
      </c>
      <c r="I310" s="93"/>
    </row>
    <row r="311" spans="1:9" ht="12.75">
      <c r="A311" s="86"/>
      <c r="B311" s="84"/>
      <c r="C311" s="85">
        <v>2013</v>
      </c>
      <c r="D311" s="86">
        <f>D322+D333+D338+D355+D357+D358</f>
        <v>297.3</v>
      </c>
      <c r="E311" s="86">
        <f>E322+E333+E338+E355+E357+E358</f>
        <v>117.3</v>
      </c>
      <c r="F311" s="86">
        <f>F322+F333+F338+F355+F357+F358</f>
        <v>0</v>
      </c>
      <c r="G311" s="86"/>
      <c r="H311" s="86">
        <f>H322+H333+H338+H355+H357+H358</f>
        <v>180</v>
      </c>
      <c r="I311" s="93"/>
    </row>
    <row r="312" spans="1:9" ht="12.75">
      <c r="A312" s="86"/>
      <c r="B312" s="84"/>
      <c r="C312" s="85">
        <v>2014</v>
      </c>
      <c r="D312" s="86">
        <f>D323+D334+D339+D348+D356</f>
        <v>134.2</v>
      </c>
      <c r="E312" s="86">
        <f>E323+E334+E339+E348+E356</f>
        <v>134.2</v>
      </c>
      <c r="F312" s="86">
        <f>F323+F334+F339+F348+F356</f>
        <v>0</v>
      </c>
      <c r="G312" s="86"/>
      <c r="H312" s="86">
        <f>H323+H334+H339+H348+H356</f>
        <v>0</v>
      </c>
      <c r="I312" s="93"/>
    </row>
    <row r="313" spans="1:9" ht="12.75">
      <c r="A313" s="86"/>
      <c r="B313" s="84"/>
      <c r="C313" s="85">
        <v>2015</v>
      </c>
      <c r="D313" s="86">
        <f>D331+D340+D349</f>
        <v>32.5</v>
      </c>
      <c r="E313" s="86">
        <f>E331+E340+E349</f>
        <v>32.5</v>
      </c>
      <c r="F313" s="86">
        <f>F331+F340+F349</f>
        <v>0</v>
      </c>
      <c r="G313" s="86"/>
      <c r="H313" s="86">
        <f>H331+H340+H349</f>
        <v>0</v>
      </c>
      <c r="I313" s="93"/>
    </row>
    <row r="314" spans="1:9" ht="12.75">
      <c r="A314" s="86"/>
      <c r="B314" s="84"/>
      <c r="C314" s="85">
        <v>2016</v>
      </c>
      <c r="D314" s="86">
        <f>D341+D350</f>
        <v>5.8</v>
      </c>
      <c r="E314" s="86">
        <f>E341+E350</f>
        <v>5.8</v>
      </c>
      <c r="F314" s="86">
        <f>F341+F350</f>
        <v>0</v>
      </c>
      <c r="G314" s="86"/>
      <c r="H314" s="86">
        <f>H341+H350</f>
        <v>0</v>
      </c>
      <c r="I314" s="93"/>
    </row>
    <row r="315" spans="1:9" ht="12.75">
      <c r="A315" s="86"/>
      <c r="B315" s="84"/>
      <c r="C315" s="85">
        <v>2017</v>
      </c>
      <c r="D315" s="86">
        <f>D342</f>
        <v>2.5</v>
      </c>
      <c r="E315" s="86">
        <f>E342</f>
        <v>2.5</v>
      </c>
      <c r="F315" s="86">
        <f>F342</f>
        <v>0</v>
      </c>
      <c r="G315" s="86"/>
      <c r="H315" s="86">
        <f>H342</f>
        <v>0</v>
      </c>
      <c r="I315" s="93"/>
    </row>
    <row r="316" spans="1:9" ht="12.75">
      <c r="A316" s="86"/>
      <c r="B316" s="84"/>
      <c r="C316" s="85">
        <v>2018</v>
      </c>
      <c r="D316" s="86">
        <f>D330+D343+D352</f>
        <v>57.7</v>
      </c>
      <c r="E316" s="86">
        <f>E330+E343+E352</f>
        <v>57.7</v>
      </c>
      <c r="F316" s="86">
        <f>F330+F343+F352</f>
        <v>0</v>
      </c>
      <c r="G316" s="86"/>
      <c r="H316" s="86">
        <f>H330+H343+H352</f>
        <v>0</v>
      </c>
      <c r="I316" s="93"/>
    </row>
    <row r="317" spans="1:9" ht="12.75">
      <c r="A317" s="86"/>
      <c r="B317" s="84"/>
      <c r="C317" s="85">
        <v>2019</v>
      </c>
      <c r="D317" s="86">
        <f>D327+D344+D324</f>
        <v>52.7</v>
      </c>
      <c r="E317" s="86">
        <f>E327+E344+E324</f>
        <v>52.7</v>
      </c>
      <c r="F317" s="86">
        <f>F327+F344+F324</f>
        <v>0</v>
      </c>
      <c r="G317" s="86"/>
      <c r="H317" s="86">
        <f>H327+H344+H324</f>
        <v>0</v>
      </c>
      <c r="I317" s="93"/>
    </row>
    <row r="318" spans="1:9" ht="12.75">
      <c r="A318" s="89"/>
      <c r="B318" s="88"/>
      <c r="C318" s="87">
        <v>2020</v>
      </c>
      <c r="D318" s="89">
        <f>D345+D353</f>
        <v>43</v>
      </c>
      <c r="E318" s="89">
        <f>E345+E353</f>
        <v>43</v>
      </c>
      <c r="F318" s="89">
        <f>F345+F353</f>
        <v>0</v>
      </c>
      <c r="G318" s="89"/>
      <c r="H318" s="89">
        <f>H345+H353</f>
        <v>0</v>
      </c>
      <c r="I318" s="94"/>
    </row>
    <row r="319" spans="1:9" ht="51">
      <c r="A319" s="56" t="s">
        <v>84</v>
      </c>
      <c r="B319" s="18" t="s">
        <v>210</v>
      </c>
      <c r="C319" s="6" t="s">
        <v>313</v>
      </c>
      <c r="D319" s="24">
        <f>D320+D321+D322+D323+D324</f>
        <v>124.5</v>
      </c>
      <c r="E319" s="24">
        <f>E320+E321+E322+E323+E324</f>
        <v>110.1</v>
      </c>
      <c r="F319" s="24">
        <f>F320+F321+F322+F323+F324</f>
        <v>14.4</v>
      </c>
      <c r="G319" s="4"/>
      <c r="H319" s="4"/>
      <c r="I319" s="34" t="s">
        <v>0</v>
      </c>
    </row>
    <row r="320" spans="1:6" ht="12.75">
      <c r="A320" s="15"/>
      <c r="C320" s="8">
        <v>2011</v>
      </c>
      <c r="D320" s="16">
        <v>18.5</v>
      </c>
      <c r="E320" s="16">
        <v>12.1</v>
      </c>
      <c r="F320" s="8">
        <v>6.4</v>
      </c>
    </row>
    <row r="321" spans="1:6" ht="12.75">
      <c r="A321" s="15"/>
      <c r="C321" s="8">
        <v>2012</v>
      </c>
      <c r="D321" s="16">
        <v>16</v>
      </c>
      <c r="E321" s="16">
        <v>8</v>
      </c>
      <c r="F321" s="8">
        <v>8</v>
      </c>
    </row>
    <row r="322" spans="1:5" ht="12.75">
      <c r="A322" s="15"/>
      <c r="C322" s="8">
        <v>2013</v>
      </c>
      <c r="D322" s="16">
        <v>40</v>
      </c>
      <c r="E322" s="16">
        <v>40</v>
      </c>
    </row>
    <row r="323" spans="1:5" ht="12.75">
      <c r="A323" s="15"/>
      <c r="C323" s="8">
        <v>2014</v>
      </c>
      <c r="D323" s="16">
        <v>20</v>
      </c>
      <c r="E323" s="16">
        <v>20</v>
      </c>
    </row>
    <row r="324" spans="1:9" ht="12.75">
      <c r="A324" s="52"/>
      <c r="B324" s="21"/>
      <c r="C324" s="12">
        <v>2019</v>
      </c>
      <c r="D324" s="17">
        <v>30</v>
      </c>
      <c r="E324" s="17">
        <v>30</v>
      </c>
      <c r="F324" s="12"/>
      <c r="G324" s="13"/>
      <c r="H324" s="13"/>
      <c r="I324" s="11"/>
    </row>
    <row r="325" spans="1:9" ht="76.5">
      <c r="A325" s="56" t="s">
        <v>85</v>
      </c>
      <c r="B325" s="18" t="s">
        <v>161</v>
      </c>
      <c r="C325" s="6" t="s">
        <v>313</v>
      </c>
      <c r="D325" s="24">
        <f>D326+D327</f>
        <v>30</v>
      </c>
      <c r="E325" s="24">
        <f>E326+E327</f>
        <v>30</v>
      </c>
      <c r="F325" s="6"/>
      <c r="G325" s="4"/>
      <c r="H325" s="4"/>
      <c r="I325" s="34" t="s">
        <v>202</v>
      </c>
    </row>
    <row r="326" spans="1:5" ht="12.75">
      <c r="A326" s="15"/>
      <c r="C326" s="8">
        <v>2012</v>
      </c>
      <c r="D326" s="16">
        <v>15</v>
      </c>
      <c r="E326" s="16">
        <v>15</v>
      </c>
    </row>
    <row r="327" spans="1:9" ht="12.75">
      <c r="A327" s="52"/>
      <c r="B327" s="21"/>
      <c r="C327" s="12">
        <v>2019</v>
      </c>
      <c r="D327" s="17">
        <v>15</v>
      </c>
      <c r="E327" s="17">
        <v>15</v>
      </c>
      <c r="F327" s="12"/>
      <c r="G327" s="13"/>
      <c r="H327" s="13"/>
      <c r="I327" s="11"/>
    </row>
    <row r="328" spans="1:9" ht="38.25">
      <c r="A328" s="53" t="s">
        <v>86</v>
      </c>
      <c r="B328" s="19" t="s">
        <v>357</v>
      </c>
      <c r="C328" s="10">
        <v>2011</v>
      </c>
      <c r="D328" s="25">
        <v>6</v>
      </c>
      <c r="E328" s="25">
        <v>6</v>
      </c>
      <c r="F328" s="25"/>
      <c r="G328" s="25"/>
      <c r="H328" s="28"/>
      <c r="I328" s="3" t="s">
        <v>201</v>
      </c>
    </row>
    <row r="329" spans="1:9" ht="38.25">
      <c r="A329" s="53" t="s">
        <v>143</v>
      </c>
      <c r="B329" s="19" t="s">
        <v>162</v>
      </c>
      <c r="C329" s="10">
        <v>2011</v>
      </c>
      <c r="D329" s="25">
        <v>9</v>
      </c>
      <c r="E329" s="25">
        <v>9</v>
      </c>
      <c r="F329" s="25"/>
      <c r="G329" s="25"/>
      <c r="H329" s="28"/>
      <c r="I329" s="3" t="s">
        <v>1</v>
      </c>
    </row>
    <row r="330" spans="1:9" ht="38.25">
      <c r="A330" s="53" t="s">
        <v>87</v>
      </c>
      <c r="B330" s="19" t="s">
        <v>2</v>
      </c>
      <c r="C330" s="10">
        <v>2018</v>
      </c>
      <c r="D330" s="25">
        <v>15</v>
      </c>
      <c r="E330" s="25">
        <v>15</v>
      </c>
      <c r="F330" s="25"/>
      <c r="G330" s="28"/>
      <c r="H330" s="28"/>
      <c r="I330" s="3" t="s">
        <v>3</v>
      </c>
    </row>
    <row r="331" spans="1:9" ht="38.25">
      <c r="A331" s="53" t="s">
        <v>88</v>
      </c>
      <c r="B331" s="19" t="s">
        <v>362</v>
      </c>
      <c r="C331" s="10">
        <v>2015</v>
      </c>
      <c r="D331" s="25">
        <v>30</v>
      </c>
      <c r="E331" s="25">
        <v>30</v>
      </c>
      <c r="F331" s="25"/>
      <c r="G331" s="28"/>
      <c r="H331" s="28"/>
      <c r="I331" s="3" t="s">
        <v>4</v>
      </c>
    </row>
    <row r="332" spans="1:9" ht="25.5">
      <c r="A332" s="35" t="s">
        <v>89</v>
      </c>
      <c r="B332" s="18" t="s">
        <v>358</v>
      </c>
      <c r="C332" s="6" t="s">
        <v>313</v>
      </c>
      <c r="D332" s="24">
        <f>D333+D334</f>
        <v>60</v>
      </c>
      <c r="E332" s="24">
        <f>E333+E334</f>
        <v>60</v>
      </c>
      <c r="F332" s="24"/>
      <c r="G332" s="27"/>
      <c r="H332" s="27"/>
      <c r="I332" s="34" t="s">
        <v>5</v>
      </c>
    </row>
    <row r="333" spans="3:8" ht="12.75">
      <c r="C333" s="8">
        <v>2013</v>
      </c>
      <c r="D333" s="16">
        <v>15</v>
      </c>
      <c r="E333" s="16">
        <v>15</v>
      </c>
      <c r="F333" s="16"/>
      <c r="G333" s="29"/>
      <c r="H333" s="29"/>
    </row>
    <row r="334" spans="1:9" ht="12.75">
      <c r="A334" s="17"/>
      <c r="B334" s="21"/>
      <c r="C334" s="12">
        <v>2014</v>
      </c>
      <c r="D334" s="17">
        <v>45</v>
      </c>
      <c r="E334" s="17">
        <v>45</v>
      </c>
      <c r="F334" s="17"/>
      <c r="G334" s="30"/>
      <c r="H334" s="30"/>
      <c r="I334" s="11"/>
    </row>
    <row r="335" spans="1:9" ht="51">
      <c r="A335" s="35" t="s">
        <v>144</v>
      </c>
      <c r="B335" s="18" t="s">
        <v>359</v>
      </c>
      <c r="C335" s="6" t="s">
        <v>313</v>
      </c>
      <c r="D335" s="24">
        <f>D336+D337+D338+D339+D340+D341+D342+D343+D344+D345</f>
        <v>36.7</v>
      </c>
      <c r="E335" s="24">
        <f>E336+E337+E338+E339+E340+E341+E342+E343+E344+E345</f>
        <v>36.7</v>
      </c>
      <c r="F335" s="6"/>
      <c r="G335" s="4"/>
      <c r="H335" s="4"/>
      <c r="I335" s="34" t="s">
        <v>6</v>
      </c>
    </row>
    <row r="336" spans="3:5" ht="12.75">
      <c r="C336" s="8">
        <v>2011</v>
      </c>
      <c r="D336" s="16">
        <v>3.9</v>
      </c>
      <c r="E336" s="16">
        <v>3.9</v>
      </c>
    </row>
    <row r="337" spans="3:5" ht="12.75">
      <c r="C337" s="8">
        <v>2012</v>
      </c>
      <c r="D337" s="16">
        <v>2.1</v>
      </c>
      <c r="E337" s="16">
        <v>2.1</v>
      </c>
    </row>
    <row r="338" spans="3:5" ht="12.75">
      <c r="C338" s="8">
        <v>2013</v>
      </c>
      <c r="D338" s="16">
        <v>2.3</v>
      </c>
      <c r="E338" s="16">
        <v>2.3</v>
      </c>
    </row>
    <row r="339" spans="3:5" ht="12.75">
      <c r="C339" s="8">
        <v>2014</v>
      </c>
      <c r="D339" s="16">
        <v>7.2</v>
      </c>
      <c r="E339" s="16">
        <v>7.2</v>
      </c>
    </row>
    <row r="340" spans="3:5" ht="12.75">
      <c r="C340" s="8">
        <v>2015</v>
      </c>
      <c r="D340" s="16">
        <v>1</v>
      </c>
      <c r="E340" s="16">
        <v>1</v>
      </c>
    </row>
    <row r="341" spans="3:5" ht="12.75">
      <c r="C341" s="8">
        <v>2016</v>
      </c>
      <c r="D341" s="16">
        <v>4.3</v>
      </c>
      <c r="E341" s="16">
        <v>4.3</v>
      </c>
    </row>
    <row r="342" spans="3:5" ht="12.75">
      <c r="C342" s="8">
        <v>2017</v>
      </c>
      <c r="D342" s="16">
        <v>2.5</v>
      </c>
      <c r="E342" s="16">
        <v>2.5</v>
      </c>
    </row>
    <row r="343" spans="3:5" ht="12.75">
      <c r="C343" s="8">
        <v>2018</v>
      </c>
      <c r="D343" s="16">
        <v>2.7</v>
      </c>
      <c r="E343" s="16">
        <v>2.7</v>
      </c>
    </row>
    <row r="344" spans="3:5" ht="12.75">
      <c r="C344" s="8">
        <v>2019</v>
      </c>
      <c r="D344" s="16">
        <v>7.7</v>
      </c>
      <c r="E344" s="16">
        <v>7.7</v>
      </c>
    </row>
    <row r="345" spans="1:9" ht="12.75">
      <c r="A345" s="17"/>
      <c r="B345" s="21"/>
      <c r="C345" s="12">
        <v>2020</v>
      </c>
      <c r="D345" s="17">
        <v>3</v>
      </c>
      <c r="E345" s="17">
        <v>3</v>
      </c>
      <c r="F345" s="12"/>
      <c r="G345" s="13"/>
      <c r="H345" s="13"/>
      <c r="I345" s="11"/>
    </row>
    <row r="346" spans="1:9" ht="38.25">
      <c r="A346" s="35" t="s">
        <v>90</v>
      </c>
      <c r="B346" s="18" t="s">
        <v>360</v>
      </c>
      <c r="C346" s="6" t="s">
        <v>313</v>
      </c>
      <c r="D346" s="24">
        <f>D347+D348+D349+D350</f>
        <v>7</v>
      </c>
      <c r="E346" s="24">
        <f>E347+E348+E349+E350</f>
        <v>7</v>
      </c>
      <c r="F346" s="6"/>
      <c r="G346" s="4"/>
      <c r="H346" s="4"/>
      <c r="I346" s="34" t="s">
        <v>7</v>
      </c>
    </row>
    <row r="347" spans="3:5" ht="12.75">
      <c r="C347" s="8">
        <v>2013</v>
      </c>
      <c r="D347" s="16">
        <v>2</v>
      </c>
      <c r="E347" s="16">
        <v>2</v>
      </c>
    </row>
    <row r="348" spans="3:5" ht="12.75">
      <c r="C348" s="8">
        <v>2014</v>
      </c>
      <c r="D348" s="16">
        <v>2</v>
      </c>
      <c r="E348" s="16">
        <v>2</v>
      </c>
    </row>
    <row r="349" spans="3:5" ht="12.75">
      <c r="C349" s="8">
        <v>2015</v>
      </c>
      <c r="D349" s="16">
        <v>1.5</v>
      </c>
      <c r="E349" s="16">
        <v>1.5</v>
      </c>
    </row>
    <row r="350" spans="1:9" ht="12.75">
      <c r="A350" s="17"/>
      <c r="B350" s="21"/>
      <c r="C350" s="12">
        <v>2016</v>
      </c>
      <c r="D350" s="17">
        <v>1.5</v>
      </c>
      <c r="E350" s="17">
        <v>1.5</v>
      </c>
      <c r="F350" s="12"/>
      <c r="G350" s="13"/>
      <c r="H350" s="13"/>
      <c r="I350" s="11"/>
    </row>
    <row r="351" spans="1:9" ht="38.25">
      <c r="A351" s="35" t="s">
        <v>91</v>
      </c>
      <c r="B351" s="18" t="s">
        <v>361</v>
      </c>
      <c r="C351" s="6" t="s">
        <v>313</v>
      </c>
      <c r="D351" s="24">
        <f>D352+D353</f>
        <v>80</v>
      </c>
      <c r="E351" s="24">
        <f>E352+E353</f>
        <v>80</v>
      </c>
      <c r="F351" s="6"/>
      <c r="G351" s="4"/>
      <c r="H351" s="4"/>
      <c r="I351" s="34" t="s">
        <v>9</v>
      </c>
    </row>
    <row r="352" spans="3:5" ht="12.75">
      <c r="C352" s="8">
        <v>2018</v>
      </c>
      <c r="D352" s="16">
        <v>40</v>
      </c>
      <c r="E352" s="16">
        <v>40</v>
      </c>
    </row>
    <row r="353" spans="1:9" ht="12.75">
      <c r="A353" s="17"/>
      <c r="B353" s="21"/>
      <c r="C353" s="12">
        <v>2020</v>
      </c>
      <c r="D353" s="17">
        <v>40</v>
      </c>
      <c r="E353" s="17">
        <v>40</v>
      </c>
      <c r="F353" s="12"/>
      <c r="G353" s="13"/>
      <c r="H353" s="13"/>
      <c r="I353" s="11"/>
    </row>
    <row r="354" spans="1:9" ht="38.25">
      <c r="A354" s="35" t="s">
        <v>92</v>
      </c>
      <c r="B354" s="18" t="s">
        <v>8</v>
      </c>
      <c r="C354" s="6" t="s">
        <v>313</v>
      </c>
      <c r="D354" s="24">
        <f>D355+D356</f>
        <v>120</v>
      </c>
      <c r="E354" s="24">
        <f>E355+E356</f>
        <v>120</v>
      </c>
      <c r="F354" s="6"/>
      <c r="G354" s="4"/>
      <c r="H354" s="4"/>
      <c r="I354" s="34" t="s">
        <v>9</v>
      </c>
    </row>
    <row r="355" spans="3:5" ht="12.75">
      <c r="C355" s="8">
        <v>2013</v>
      </c>
      <c r="D355" s="16">
        <v>60</v>
      </c>
      <c r="E355" s="16">
        <v>60</v>
      </c>
    </row>
    <row r="356" spans="1:9" ht="12.75">
      <c r="A356" s="17"/>
      <c r="B356" s="21"/>
      <c r="C356" s="12">
        <v>2014</v>
      </c>
      <c r="D356" s="17">
        <v>60</v>
      </c>
      <c r="E356" s="17">
        <v>60</v>
      </c>
      <c r="F356" s="12"/>
      <c r="G356" s="13"/>
      <c r="H356" s="13"/>
      <c r="I356" s="11"/>
    </row>
    <row r="357" spans="1:9" ht="25.5">
      <c r="A357" s="53" t="s">
        <v>93</v>
      </c>
      <c r="B357" s="19" t="s">
        <v>133</v>
      </c>
      <c r="C357" s="10">
        <v>2013</v>
      </c>
      <c r="D357" s="25">
        <v>100</v>
      </c>
      <c r="E357" s="25"/>
      <c r="F357" s="25"/>
      <c r="G357" s="25"/>
      <c r="H357" s="28">
        <v>100</v>
      </c>
      <c r="I357" s="3"/>
    </row>
    <row r="358" spans="1:9" ht="12.75">
      <c r="A358" s="25" t="s">
        <v>94</v>
      </c>
      <c r="B358" s="3" t="s">
        <v>256</v>
      </c>
      <c r="C358" s="10">
        <v>2013</v>
      </c>
      <c r="D358" s="25">
        <v>80</v>
      </c>
      <c r="E358" s="25"/>
      <c r="F358" s="25"/>
      <c r="G358" s="25"/>
      <c r="H358" s="25">
        <v>80</v>
      </c>
      <c r="I358" s="3"/>
    </row>
    <row r="359" spans="4:5" ht="12.75">
      <c r="D359" s="16"/>
      <c r="E359" s="16"/>
    </row>
    <row r="360" spans="4:5" ht="12.75">
      <c r="D360" s="16"/>
      <c r="E360" s="16"/>
    </row>
    <row r="361" spans="4:5" ht="12.75">
      <c r="D361" s="16"/>
      <c r="E361" s="16"/>
    </row>
    <row r="362" spans="1:8" ht="12.75">
      <c r="A362" s="92">
        <v>5</v>
      </c>
      <c r="B362" s="84" t="s">
        <v>363</v>
      </c>
      <c r="C362" s="85" t="s">
        <v>313</v>
      </c>
      <c r="D362" s="86">
        <f>D363+D364+D365+D366+D367+D368+D369+D370+D372+D371</f>
        <v>209.01</v>
      </c>
      <c r="E362" s="86">
        <f>E363+E364+E365+E366+E367+E368+E369+E370+E372+E371</f>
        <v>9.01</v>
      </c>
      <c r="F362" s="86"/>
      <c r="G362" s="86"/>
      <c r="H362" s="86">
        <f>H363+H364+H365+H366+H367+H368+H369+H370+H372+H371</f>
        <v>200</v>
      </c>
    </row>
    <row r="363" spans="1:8" ht="12.75">
      <c r="A363" s="86"/>
      <c r="B363" s="84"/>
      <c r="C363" s="85">
        <v>2011</v>
      </c>
      <c r="D363" s="86">
        <f>D375+D382+D394+D388</f>
        <v>1.57</v>
      </c>
      <c r="E363" s="86">
        <f>E375+E382+E394+E388</f>
        <v>1.57</v>
      </c>
      <c r="F363" s="86"/>
      <c r="G363" s="86"/>
      <c r="H363" s="86">
        <f>H375+H382+H394+H388</f>
        <v>0</v>
      </c>
    </row>
    <row r="364" spans="1:8" ht="12.75">
      <c r="A364" s="86"/>
      <c r="B364" s="84"/>
      <c r="C364" s="85">
        <v>2012</v>
      </c>
      <c r="D364" s="86">
        <f>D376+D383+D395+D389</f>
        <v>0.79</v>
      </c>
      <c r="E364" s="86">
        <f>E376+E383+E395+E389</f>
        <v>0.79</v>
      </c>
      <c r="F364" s="86"/>
      <c r="G364" s="86"/>
      <c r="H364" s="86">
        <f>H376+H383+H395+H389</f>
        <v>0</v>
      </c>
    </row>
    <row r="365" spans="1:8" ht="12.75">
      <c r="A365" s="86"/>
      <c r="B365" s="84"/>
      <c r="C365" s="85">
        <v>2013</v>
      </c>
      <c r="D365" s="86">
        <f>D377+D384+D390+D396</f>
        <v>1.46</v>
      </c>
      <c r="E365" s="86">
        <f>E377+E384+E390+E396</f>
        <v>1.46</v>
      </c>
      <c r="F365" s="86"/>
      <c r="G365" s="86"/>
      <c r="H365" s="86">
        <f>H377+H384+H390+H396</f>
        <v>0</v>
      </c>
    </row>
    <row r="366" spans="1:8" ht="12.75">
      <c r="A366" s="86"/>
      <c r="B366" s="84"/>
      <c r="C366" s="85">
        <v>2014</v>
      </c>
      <c r="D366" s="86">
        <f>D378+D385+D391+D397</f>
        <v>1.76</v>
      </c>
      <c r="E366" s="86">
        <f>E378+E385+E391+E397</f>
        <v>1.76</v>
      </c>
      <c r="F366" s="86"/>
      <c r="G366" s="86"/>
      <c r="H366" s="86">
        <f>H378+H385+H391+H397</f>
        <v>0</v>
      </c>
    </row>
    <row r="367" spans="1:8" ht="12.75">
      <c r="A367" s="86"/>
      <c r="B367" s="84"/>
      <c r="C367" s="85">
        <v>2015</v>
      </c>
      <c r="D367" s="86">
        <f>D379+D386+D392</f>
        <v>0.8400000000000001</v>
      </c>
      <c r="E367" s="86">
        <f>E379+E386+E392</f>
        <v>0.8400000000000001</v>
      </c>
      <c r="F367" s="86"/>
      <c r="G367" s="86"/>
      <c r="H367" s="86">
        <f>H379+H386+H392</f>
        <v>0</v>
      </c>
    </row>
    <row r="368" spans="1:8" ht="12.75">
      <c r="A368" s="86"/>
      <c r="B368" s="84"/>
      <c r="C368" s="85">
        <v>2016</v>
      </c>
      <c r="D368" s="86"/>
      <c r="E368" s="86"/>
      <c r="F368" s="86"/>
      <c r="G368" s="86"/>
      <c r="H368" s="86"/>
    </row>
    <row r="369" spans="1:8" ht="12.75">
      <c r="A369" s="86"/>
      <c r="B369" s="84"/>
      <c r="C369" s="85">
        <v>2017</v>
      </c>
      <c r="D369" s="86">
        <f>D380</f>
        <v>2.19</v>
      </c>
      <c r="E369" s="86">
        <f>E380</f>
        <v>2.19</v>
      </c>
      <c r="F369" s="86"/>
      <c r="G369" s="86"/>
      <c r="H369" s="86">
        <f>H380</f>
        <v>0</v>
      </c>
    </row>
    <row r="370" spans="1:8" ht="12.75">
      <c r="A370" s="86"/>
      <c r="B370" s="84"/>
      <c r="C370" s="85">
        <v>2018</v>
      </c>
      <c r="D370" s="86">
        <f>D398+D399</f>
        <v>200.4</v>
      </c>
      <c r="E370" s="86">
        <f>E398+E399</f>
        <v>0.4</v>
      </c>
      <c r="F370" s="86"/>
      <c r="G370" s="86"/>
      <c r="H370" s="86">
        <f>H398+H399</f>
        <v>200</v>
      </c>
    </row>
    <row r="371" spans="1:8" ht="12.75">
      <c r="A371" s="86"/>
      <c r="B371" s="84"/>
      <c r="C371" s="85">
        <v>2019</v>
      </c>
      <c r="D371" s="86"/>
      <c r="E371" s="86"/>
      <c r="F371" s="86"/>
      <c r="G371" s="86"/>
      <c r="H371" s="86"/>
    </row>
    <row r="372" spans="1:9" ht="12.75">
      <c r="A372" s="17"/>
      <c r="B372" s="21"/>
      <c r="C372" s="12">
        <v>2020</v>
      </c>
      <c r="D372" s="17"/>
      <c r="E372" s="17"/>
      <c r="F372" s="17"/>
      <c r="G372" s="17"/>
      <c r="H372" s="17"/>
      <c r="I372" s="11"/>
    </row>
    <row r="373" spans="2:5" ht="12.75">
      <c r="B373" s="76" t="s">
        <v>200</v>
      </c>
      <c r="D373" s="16"/>
      <c r="E373" s="16"/>
    </row>
    <row r="374" spans="1:9" ht="12.75">
      <c r="A374" s="35" t="s">
        <v>95</v>
      </c>
      <c r="B374" s="18" t="s">
        <v>173</v>
      </c>
      <c r="C374" s="6" t="s">
        <v>313</v>
      </c>
      <c r="D374" s="24">
        <f>D375+D376+D377+D378+D379+D380</f>
        <v>4.12</v>
      </c>
      <c r="E374" s="24">
        <f>E375+E376+E377+E378+E379+E380</f>
        <v>4.12</v>
      </c>
      <c r="F374" s="6"/>
      <c r="G374" s="4"/>
      <c r="H374" s="4"/>
      <c r="I374" s="34"/>
    </row>
    <row r="375" spans="2:5" ht="12.75">
      <c r="B375" s="20" t="s">
        <v>174</v>
      </c>
      <c r="C375" s="8">
        <v>2011</v>
      </c>
      <c r="D375" s="16">
        <v>0.17</v>
      </c>
      <c r="E375" s="16">
        <v>0.17</v>
      </c>
    </row>
    <row r="376" spans="2:5" ht="12.75">
      <c r="B376" s="20" t="s">
        <v>175</v>
      </c>
      <c r="C376" s="8">
        <v>2012</v>
      </c>
      <c r="D376" s="16">
        <v>0.12</v>
      </c>
      <c r="E376" s="16">
        <v>0.12</v>
      </c>
    </row>
    <row r="377" spans="2:5" ht="12.75">
      <c r="B377" s="20" t="s">
        <v>176</v>
      </c>
      <c r="C377" s="8">
        <v>2013</v>
      </c>
      <c r="D377" s="16">
        <v>0.34</v>
      </c>
      <c r="E377" s="16">
        <v>0.34</v>
      </c>
    </row>
    <row r="378" spans="2:5" ht="12.75">
      <c r="B378" s="20" t="s">
        <v>177</v>
      </c>
      <c r="C378" s="8">
        <v>2014</v>
      </c>
      <c r="D378" s="16">
        <v>0.96</v>
      </c>
      <c r="E378" s="16">
        <v>0.96</v>
      </c>
    </row>
    <row r="379" spans="2:5" ht="12.75">
      <c r="B379" s="20" t="s">
        <v>178</v>
      </c>
      <c r="C379" s="8">
        <v>2015</v>
      </c>
      <c r="D379" s="16">
        <v>0.34</v>
      </c>
      <c r="E379" s="16">
        <v>0.34</v>
      </c>
    </row>
    <row r="380" spans="2:5" ht="12.75">
      <c r="B380" s="20" t="s">
        <v>179</v>
      </c>
      <c r="C380" s="8">
        <v>2017</v>
      </c>
      <c r="D380" s="16">
        <v>2.19</v>
      </c>
      <c r="E380" s="16">
        <v>2.19</v>
      </c>
    </row>
    <row r="381" spans="1:9" ht="12.75">
      <c r="A381" s="60" t="s">
        <v>209</v>
      </c>
      <c r="B381" s="61" t="s">
        <v>180</v>
      </c>
      <c r="C381" s="54" t="s">
        <v>313</v>
      </c>
      <c r="D381" s="35">
        <f>D382+D386+D383+D384+D385</f>
        <v>2.15</v>
      </c>
      <c r="E381" s="35">
        <f>E382+E386+E383+E384+E385</f>
        <v>2.15</v>
      </c>
      <c r="F381" s="57"/>
      <c r="G381" s="54"/>
      <c r="H381" s="62"/>
      <c r="I381" s="34"/>
    </row>
    <row r="382" spans="1:8" ht="12.75">
      <c r="A382" s="63"/>
      <c r="B382" s="64" t="s">
        <v>181</v>
      </c>
      <c r="C382" s="8">
        <v>2011</v>
      </c>
      <c r="D382" s="16">
        <v>0.8</v>
      </c>
      <c r="E382" s="16">
        <v>0.8</v>
      </c>
      <c r="F382" s="5"/>
      <c r="G382" s="8"/>
      <c r="H382" s="65"/>
    </row>
    <row r="383" spans="1:8" ht="12.75">
      <c r="A383" s="63"/>
      <c r="B383" s="64" t="s">
        <v>182</v>
      </c>
      <c r="C383" s="8">
        <v>2012</v>
      </c>
      <c r="D383" s="16">
        <v>0.37</v>
      </c>
      <c r="E383" s="16">
        <v>0.37</v>
      </c>
      <c r="F383" s="5"/>
      <c r="G383" s="8"/>
      <c r="H383" s="65"/>
    </row>
    <row r="384" spans="1:8" ht="12.75">
      <c r="A384" s="63"/>
      <c r="B384" s="64"/>
      <c r="C384" s="8">
        <v>2013</v>
      </c>
      <c r="D384" s="16">
        <v>0.38</v>
      </c>
      <c r="E384" s="16">
        <v>0.38</v>
      </c>
      <c r="F384" s="5"/>
      <c r="G384" s="8"/>
      <c r="H384" s="65"/>
    </row>
    <row r="385" spans="1:8" ht="12.75">
      <c r="A385" s="63"/>
      <c r="B385" s="64" t="s">
        <v>183</v>
      </c>
      <c r="C385" s="8">
        <v>2014</v>
      </c>
      <c r="D385" s="16">
        <v>0.3</v>
      </c>
      <c r="E385" s="16">
        <v>0.3</v>
      </c>
      <c r="F385" s="5"/>
      <c r="G385" s="8"/>
      <c r="H385" s="65"/>
    </row>
    <row r="386" spans="1:9" ht="12.75">
      <c r="A386" s="63"/>
      <c r="B386" s="64" t="s">
        <v>184</v>
      </c>
      <c r="C386" s="8">
        <v>2015</v>
      </c>
      <c r="D386" s="16">
        <v>0.3</v>
      </c>
      <c r="E386" s="16">
        <v>0.3</v>
      </c>
      <c r="F386" s="5"/>
      <c r="G386" s="8"/>
      <c r="H386" s="65"/>
      <c r="I386" s="11"/>
    </row>
    <row r="387" spans="1:9" ht="12.75">
      <c r="A387" s="35" t="s">
        <v>96</v>
      </c>
      <c r="B387" s="34" t="s">
        <v>185</v>
      </c>
      <c r="C387" s="54" t="s">
        <v>313</v>
      </c>
      <c r="D387" s="35">
        <f>D388+D389+D390+D391+D392</f>
        <v>1.5</v>
      </c>
      <c r="E387" s="35">
        <f>E388+E389+E390+E391+E392</f>
        <v>1.5</v>
      </c>
      <c r="F387" s="54"/>
      <c r="G387" s="54"/>
      <c r="H387" s="54"/>
      <c r="I387" s="34"/>
    </row>
    <row r="388" spans="2:8" ht="12.75">
      <c r="B388" s="9" t="s">
        <v>186</v>
      </c>
      <c r="C388" s="8">
        <v>2011</v>
      </c>
      <c r="D388" s="16">
        <v>0.3</v>
      </c>
      <c r="E388" s="16">
        <v>0.3</v>
      </c>
      <c r="G388" s="8"/>
      <c r="H388" s="8"/>
    </row>
    <row r="389" spans="2:8" ht="12.75">
      <c r="B389" s="9" t="s">
        <v>187</v>
      </c>
      <c r="C389" s="8">
        <v>2012</v>
      </c>
      <c r="D389" s="16">
        <v>0.2</v>
      </c>
      <c r="E389" s="16">
        <v>0.2</v>
      </c>
      <c r="G389" s="8"/>
      <c r="H389" s="8"/>
    </row>
    <row r="390" spans="2:8" ht="12.75">
      <c r="B390" s="9" t="s">
        <v>188</v>
      </c>
      <c r="C390" s="8">
        <v>2013</v>
      </c>
      <c r="D390" s="16">
        <v>0.5</v>
      </c>
      <c r="E390" s="16">
        <v>0.5</v>
      </c>
      <c r="G390" s="8"/>
      <c r="H390" s="8"/>
    </row>
    <row r="391" spans="2:8" ht="12.75">
      <c r="B391" s="9" t="s">
        <v>189</v>
      </c>
      <c r="C391" s="8">
        <v>2014</v>
      </c>
      <c r="D391" s="16">
        <v>0.3</v>
      </c>
      <c r="E391" s="16">
        <v>0.3</v>
      </c>
      <c r="G391" s="8"/>
      <c r="H391" s="8"/>
    </row>
    <row r="392" spans="2:8" ht="12.75">
      <c r="B392" s="9" t="s">
        <v>190</v>
      </c>
      <c r="C392" s="8">
        <v>2015</v>
      </c>
      <c r="D392" s="16">
        <v>0.2</v>
      </c>
      <c r="E392" s="16">
        <v>0.2</v>
      </c>
      <c r="G392" s="8"/>
      <c r="H392" s="8"/>
    </row>
    <row r="393" spans="1:9" ht="12.75">
      <c r="A393" s="35" t="s">
        <v>97</v>
      </c>
      <c r="B393" s="34" t="s">
        <v>191</v>
      </c>
      <c r="C393" s="6" t="s">
        <v>313</v>
      </c>
      <c r="D393" s="24">
        <f>D394+D395+D396+D397+D398</f>
        <v>1.2400000000000002</v>
      </c>
      <c r="E393" s="24">
        <f>E394+E395+E396+E397+E398</f>
        <v>1.2400000000000002</v>
      </c>
      <c r="F393" s="6"/>
      <c r="G393" s="6"/>
      <c r="H393" s="6"/>
      <c r="I393" s="79"/>
    </row>
    <row r="394" spans="2:8" ht="12.75">
      <c r="B394" s="9" t="s">
        <v>188</v>
      </c>
      <c r="C394" s="8">
        <v>2011</v>
      </c>
      <c r="D394" s="16">
        <v>0.3</v>
      </c>
      <c r="E394" s="16">
        <v>0.3</v>
      </c>
      <c r="G394" s="8"/>
      <c r="H394" s="8"/>
    </row>
    <row r="395" spans="2:8" ht="12.75">
      <c r="B395" s="9" t="s">
        <v>193</v>
      </c>
      <c r="C395" s="8">
        <v>2012</v>
      </c>
      <c r="D395" s="16">
        <v>0.1</v>
      </c>
      <c r="E395" s="16">
        <v>0.1</v>
      </c>
      <c r="G395" s="8"/>
      <c r="H395" s="8"/>
    </row>
    <row r="396" spans="2:8" ht="12.75">
      <c r="B396" s="9" t="s">
        <v>194</v>
      </c>
      <c r="C396" s="8">
        <v>2013</v>
      </c>
      <c r="D396" s="16">
        <v>0.24</v>
      </c>
      <c r="E396" s="16">
        <v>0.24</v>
      </c>
      <c r="G396" s="8"/>
      <c r="H396" s="8"/>
    </row>
    <row r="397" spans="2:8" ht="12.75">
      <c r="B397" s="9" t="s">
        <v>195</v>
      </c>
      <c r="C397" s="8">
        <v>2014</v>
      </c>
      <c r="D397" s="16">
        <v>0.2</v>
      </c>
      <c r="E397" s="16">
        <v>0.2</v>
      </c>
      <c r="G397" s="8"/>
      <c r="H397" s="8"/>
    </row>
    <row r="398" spans="2:8" ht="25.5">
      <c r="B398" s="9" t="s">
        <v>196</v>
      </c>
      <c r="C398" s="8">
        <v>2018</v>
      </c>
      <c r="D398" s="16">
        <v>0.4</v>
      </c>
      <c r="E398" s="16">
        <v>0.4</v>
      </c>
      <c r="G398" s="8"/>
      <c r="H398" s="8"/>
    </row>
    <row r="399" spans="1:9" ht="38.25">
      <c r="A399" s="53" t="s">
        <v>98</v>
      </c>
      <c r="B399" s="3" t="s">
        <v>216</v>
      </c>
      <c r="C399" s="10">
        <v>2018</v>
      </c>
      <c r="D399" s="25">
        <v>200</v>
      </c>
      <c r="E399" s="25"/>
      <c r="F399" s="25"/>
      <c r="G399" s="28"/>
      <c r="H399" s="28">
        <v>200</v>
      </c>
      <c r="I399" s="3"/>
    </row>
    <row r="400" spans="4:5" ht="12.75">
      <c r="D400" s="16"/>
      <c r="E400" s="16"/>
    </row>
    <row r="401" spans="1:8" ht="12.75">
      <c r="A401" s="46">
        <v>6</v>
      </c>
      <c r="B401" s="84" t="s">
        <v>338</v>
      </c>
      <c r="C401" s="85" t="s">
        <v>313</v>
      </c>
      <c r="D401" s="86">
        <f>D402+D403+D404+D405+D406+D407+D408+D409+D410+D411</f>
        <v>449</v>
      </c>
      <c r="E401" s="86">
        <f>E402+E403+E404+E405+E406+E407+E408+E409+E410+E411</f>
        <v>139</v>
      </c>
      <c r="F401" s="86"/>
      <c r="G401" s="86"/>
      <c r="H401" s="86">
        <f>H402+H403+H404+H405+H406+H407+H408+H409+H410+H411</f>
        <v>310</v>
      </c>
    </row>
    <row r="402" spans="2:8" ht="12.75">
      <c r="B402" s="84"/>
      <c r="C402" s="85">
        <v>2011</v>
      </c>
      <c r="D402" s="86"/>
      <c r="E402" s="86"/>
      <c r="F402" s="86"/>
      <c r="G402" s="86"/>
      <c r="H402" s="86"/>
    </row>
    <row r="403" spans="2:8" ht="12.75">
      <c r="B403" s="84"/>
      <c r="C403" s="85">
        <v>2012</v>
      </c>
      <c r="D403" s="86">
        <f>D412+D413</f>
        <v>22.5</v>
      </c>
      <c r="E403" s="86">
        <f>E412+E413</f>
        <v>22.5</v>
      </c>
      <c r="F403" s="86"/>
      <c r="G403" s="86"/>
      <c r="H403" s="86">
        <f>H412+H413</f>
        <v>0</v>
      </c>
    </row>
    <row r="404" spans="2:8" ht="12.75">
      <c r="B404" s="84"/>
      <c r="C404" s="85">
        <v>2013</v>
      </c>
      <c r="D404" s="86">
        <f>D418+D430</f>
        <v>11.5</v>
      </c>
      <c r="E404" s="86">
        <f>E418+E430</f>
        <v>11.5</v>
      </c>
      <c r="F404" s="86"/>
      <c r="G404" s="86"/>
      <c r="H404" s="86">
        <f>H418+H430</f>
        <v>0</v>
      </c>
    </row>
    <row r="405" spans="2:8" ht="12.75">
      <c r="B405" s="84"/>
      <c r="C405" s="85">
        <v>2014</v>
      </c>
      <c r="D405" s="86">
        <f>D415+D419+D427+H432+D431</f>
        <v>21</v>
      </c>
      <c r="E405" s="86">
        <f>E415+E419+E427+I432+E431</f>
        <v>21</v>
      </c>
      <c r="F405" s="86"/>
      <c r="G405" s="86"/>
      <c r="H405" s="86">
        <f>H415+H419+H427+L432+H431</f>
        <v>0</v>
      </c>
    </row>
    <row r="406" spans="2:8" ht="12.75">
      <c r="B406" s="84"/>
      <c r="C406" s="85">
        <v>2015</v>
      </c>
      <c r="D406" s="86">
        <f>D441+D424+D428+D421+D416</f>
        <v>44</v>
      </c>
      <c r="E406" s="86">
        <f>E441+E424+E428+E421+E416</f>
        <v>14</v>
      </c>
      <c r="F406" s="86"/>
      <c r="G406" s="86"/>
      <c r="H406" s="86">
        <f>H441+H424+H428+H421+H416</f>
        <v>30</v>
      </c>
    </row>
    <row r="407" spans="2:8" ht="12.75">
      <c r="B407" s="84"/>
      <c r="C407" s="85">
        <v>2016</v>
      </c>
      <c r="D407" s="86">
        <f>D425+D422</f>
        <v>30</v>
      </c>
      <c r="E407" s="86">
        <f>E425+E422</f>
        <v>0</v>
      </c>
      <c r="F407" s="86"/>
      <c r="G407" s="86"/>
      <c r="H407" s="86">
        <f>H425+H422</f>
        <v>30</v>
      </c>
    </row>
    <row r="408" spans="2:8" ht="12.75">
      <c r="B408" s="84"/>
      <c r="C408" s="85">
        <v>2017</v>
      </c>
      <c r="D408" s="86">
        <f>D437</f>
        <v>10</v>
      </c>
      <c r="E408" s="86">
        <f>E437</f>
        <v>10</v>
      </c>
      <c r="F408" s="86"/>
      <c r="G408" s="86"/>
      <c r="H408" s="86">
        <f>H437</f>
        <v>0</v>
      </c>
    </row>
    <row r="409" spans="2:8" ht="12.75">
      <c r="B409" s="84"/>
      <c r="C409" s="85">
        <v>2018</v>
      </c>
      <c r="D409" s="86">
        <f>D433+D438</f>
        <v>30</v>
      </c>
      <c r="E409" s="86">
        <f>E433+E438</f>
        <v>30</v>
      </c>
      <c r="F409" s="86"/>
      <c r="G409" s="86"/>
      <c r="H409" s="86">
        <f>H433+H438</f>
        <v>0</v>
      </c>
    </row>
    <row r="410" spans="2:8" ht="12.75">
      <c r="B410" s="84"/>
      <c r="C410" s="85">
        <v>2019</v>
      </c>
      <c r="D410" s="86">
        <f>D434+D439</f>
        <v>20</v>
      </c>
      <c r="E410" s="86">
        <f>E434+E439</f>
        <v>20</v>
      </c>
      <c r="F410" s="86"/>
      <c r="G410" s="86"/>
      <c r="H410" s="86">
        <f>H434+H439</f>
        <v>0</v>
      </c>
    </row>
    <row r="411" spans="1:9" ht="12.75">
      <c r="A411" s="17"/>
      <c r="B411" s="88"/>
      <c r="C411" s="87">
        <v>2020</v>
      </c>
      <c r="D411" s="89">
        <f>D435+D442</f>
        <v>260</v>
      </c>
      <c r="E411" s="89">
        <f>E435+E442</f>
        <v>10</v>
      </c>
      <c r="F411" s="89"/>
      <c r="G411" s="89"/>
      <c r="H411" s="89">
        <f>H435+H442</f>
        <v>250</v>
      </c>
      <c r="I411" s="11"/>
    </row>
    <row r="412" spans="1:9" ht="63.75">
      <c r="A412" s="53" t="s">
        <v>99</v>
      </c>
      <c r="B412" s="19" t="s">
        <v>204</v>
      </c>
      <c r="C412" s="10">
        <v>2012</v>
      </c>
      <c r="D412" s="25">
        <v>20</v>
      </c>
      <c r="E412" s="25">
        <v>20</v>
      </c>
      <c r="F412" s="10"/>
      <c r="G412" s="10"/>
      <c r="H412" s="10"/>
      <c r="I412" s="3" t="s">
        <v>334</v>
      </c>
    </row>
    <row r="413" spans="1:9" ht="38.25">
      <c r="A413" s="56" t="s">
        <v>100</v>
      </c>
      <c r="B413" s="34" t="s">
        <v>205</v>
      </c>
      <c r="C413" s="54">
        <v>2012</v>
      </c>
      <c r="D413" s="35">
        <v>2.5</v>
      </c>
      <c r="E413" s="35">
        <v>2.5</v>
      </c>
      <c r="F413" s="54"/>
      <c r="G413" s="54"/>
      <c r="H413" s="54"/>
      <c r="I413" s="34" t="s">
        <v>335</v>
      </c>
    </row>
    <row r="414" spans="1:9" ht="25.5">
      <c r="A414" s="56"/>
      <c r="B414" s="78" t="s">
        <v>206</v>
      </c>
      <c r="C414" s="6" t="s">
        <v>313</v>
      </c>
      <c r="D414" s="24">
        <f>D415+D416</f>
        <v>9</v>
      </c>
      <c r="E414" s="24">
        <f>E415+E416</f>
        <v>9</v>
      </c>
      <c r="F414" s="54"/>
      <c r="G414" s="54"/>
      <c r="H414" s="54"/>
      <c r="I414" s="34"/>
    </row>
    <row r="415" spans="1:8" ht="12.75">
      <c r="A415" s="15"/>
      <c r="B415" s="36"/>
      <c r="C415" s="8">
        <v>2014</v>
      </c>
      <c r="D415" s="16">
        <v>4.5</v>
      </c>
      <c r="E415" s="16">
        <v>4.5</v>
      </c>
      <c r="G415" s="8"/>
      <c r="H415" s="8"/>
    </row>
    <row r="416" spans="1:9" ht="12.75">
      <c r="A416" s="15"/>
      <c r="B416" s="36"/>
      <c r="C416" s="8">
        <v>2015</v>
      </c>
      <c r="D416" s="16">
        <v>4.5</v>
      </c>
      <c r="E416" s="16">
        <v>4.5</v>
      </c>
      <c r="G416" s="8"/>
      <c r="H416" s="8"/>
      <c r="I416" s="11"/>
    </row>
    <row r="417" spans="1:9" ht="25.5">
      <c r="A417" s="56" t="s">
        <v>101</v>
      </c>
      <c r="B417" s="34" t="s">
        <v>145</v>
      </c>
      <c r="C417" s="6" t="s">
        <v>313</v>
      </c>
      <c r="D417" s="24">
        <f>D418+D419</f>
        <v>9</v>
      </c>
      <c r="E417" s="24">
        <f>E418+E419</f>
        <v>9</v>
      </c>
      <c r="F417" s="54"/>
      <c r="G417" s="54"/>
      <c r="H417" s="54"/>
      <c r="I417" s="34"/>
    </row>
    <row r="418" spans="1:8" ht="12.75">
      <c r="A418" s="15"/>
      <c r="B418" s="9"/>
      <c r="C418" s="8">
        <v>2013</v>
      </c>
      <c r="D418" s="16">
        <v>4.5</v>
      </c>
      <c r="E418" s="16">
        <v>4.5</v>
      </c>
      <c r="G418" s="8"/>
      <c r="H418" s="8"/>
    </row>
    <row r="419" spans="1:8" ht="12.75">
      <c r="A419" s="15"/>
      <c r="B419" s="9"/>
      <c r="C419" s="8">
        <v>2014</v>
      </c>
      <c r="D419" s="16">
        <v>4.5</v>
      </c>
      <c r="E419" s="16">
        <v>4.5</v>
      </c>
      <c r="G419" s="8"/>
      <c r="H419" s="8"/>
    </row>
    <row r="420" spans="1:9" ht="25.5">
      <c r="A420" s="56" t="s">
        <v>102</v>
      </c>
      <c r="B420" s="34" t="s">
        <v>207</v>
      </c>
      <c r="C420" s="6" t="s">
        <v>313</v>
      </c>
      <c r="D420" s="24">
        <f>D421+D422</f>
        <v>30</v>
      </c>
      <c r="E420" s="24"/>
      <c r="F420" s="6"/>
      <c r="G420" s="6"/>
      <c r="H420" s="24">
        <f>H421+H422</f>
        <v>30</v>
      </c>
      <c r="I420" s="34"/>
    </row>
    <row r="421" spans="1:8" ht="12.75">
      <c r="A421" s="15"/>
      <c r="B421" s="9"/>
      <c r="C421" s="8">
        <v>2015</v>
      </c>
      <c r="D421" s="16">
        <v>15</v>
      </c>
      <c r="E421" s="16"/>
      <c r="G421" s="8"/>
      <c r="H421" s="16">
        <v>15</v>
      </c>
    </row>
    <row r="422" spans="1:9" ht="12.75">
      <c r="A422" s="52"/>
      <c r="B422" s="11"/>
      <c r="C422" s="12">
        <v>2016</v>
      </c>
      <c r="D422" s="17">
        <v>15</v>
      </c>
      <c r="E422" s="17"/>
      <c r="F422" s="12"/>
      <c r="G422" s="12"/>
      <c r="H422" s="17">
        <v>15</v>
      </c>
      <c r="I422" s="11"/>
    </row>
    <row r="423" spans="1:8" ht="25.5">
      <c r="A423" s="15" t="s">
        <v>103</v>
      </c>
      <c r="B423" s="20" t="s">
        <v>208</v>
      </c>
      <c r="C423" s="7" t="s">
        <v>313</v>
      </c>
      <c r="D423" s="26">
        <f>D424+D425</f>
        <v>30</v>
      </c>
      <c r="H423" s="26">
        <f>H424+H425</f>
        <v>30</v>
      </c>
    </row>
    <row r="424" spans="1:8" ht="12.75">
      <c r="A424" s="15"/>
      <c r="C424" s="8">
        <v>2015</v>
      </c>
      <c r="D424" s="16">
        <v>15</v>
      </c>
      <c r="H424" s="16">
        <v>15</v>
      </c>
    </row>
    <row r="425" spans="1:8" ht="12.75">
      <c r="A425" s="15"/>
      <c r="C425" s="8">
        <v>2016</v>
      </c>
      <c r="D425" s="16">
        <v>15</v>
      </c>
      <c r="H425" s="16">
        <v>15</v>
      </c>
    </row>
    <row r="426" spans="1:9" ht="25.5">
      <c r="A426" s="56" t="s">
        <v>104</v>
      </c>
      <c r="B426" s="18" t="s">
        <v>146</v>
      </c>
      <c r="C426" s="6" t="s">
        <v>313</v>
      </c>
      <c r="D426" s="24">
        <f>D427+D428</f>
        <v>10</v>
      </c>
      <c r="E426" s="24">
        <f>E427+E428</f>
        <v>10</v>
      </c>
      <c r="F426" s="54"/>
      <c r="G426" s="57"/>
      <c r="H426" s="57"/>
      <c r="I426" s="34"/>
    </row>
    <row r="427" spans="1:5" ht="12.75">
      <c r="A427" s="15"/>
      <c r="C427" s="8">
        <v>2014</v>
      </c>
      <c r="D427" s="16">
        <v>5</v>
      </c>
      <c r="E427" s="16">
        <v>5</v>
      </c>
    </row>
    <row r="428" spans="1:9" ht="12.75">
      <c r="A428" s="52"/>
      <c r="B428" s="21"/>
      <c r="C428" s="12">
        <v>2015</v>
      </c>
      <c r="D428" s="17">
        <v>5</v>
      </c>
      <c r="E428" s="17">
        <v>5</v>
      </c>
      <c r="F428" s="12"/>
      <c r="G428" s="13"/>
      <c r="H428" s="13"/>
      <c r="I428" s="11"/>
    </row>
    <row r="429" spans="1:9" ht="25.5">
      <c r="A429" s="56" t="s">
        <v>105</v>
      </c>
      <c r="B429" s="18" t="s">
        <v>336</v>
      </c>
      <c r="C429" s="6" t="s">
        <v>313</v>
      </c>
      <c r="D429" s="24">
        <f>D430+D431</f>
        <v>14</v>
      </c>
      <c r="E429" s="24">
        <f>E430+E431</f>
        <v>14</v>
      </c>
      <c r="F429" s="6"/>
      <c r="G429" s="4"/>
      <c r="H429" s="4"/>
      <c r="I429" s="34" t="s">
        <v>337</v>
      </c>
    </row>
    <row r="430" spans="1:5" ht="12.75">
      <c r="A430" s="15"/>
      <c r="C430" s="8">
        <v>2013</v>
      </c>
      <c r="D430" s="16">
        <v>7</v>
      </c>
      <c r="E430" s="16">
        <v>7</v>
      </c>
    </row>
    <row r="431" spans="1:9" ht="12.75">
      <c r="A431" s="52"/>
      <c r="B431" s="21"/>
      <c r="C431" s="12">
        <v>2014</v>
      </c>
      <c r="D431" s="17">
        <v>7</v>
      </c>
      <c r="E431" s="17">
        <v>7</v>
      </c>
      <c r="F431" s="12"/>
      <c r="G431" s="13"/>
      <c r="H431" s="13"/>
      <c r="I431" s="11"/>
    </row>
    <row r="432" spans="1:5" ht="25.5">
      <c r="A432" s="15" t="s">
        <v>106</v>
      </c>
      <c r="B432" s="20" t="s">
        <v>147</v>
      </c>
      <c r="C432" s="7" t="s">
        <v>313</v>
      </c>
      <c r="D432" s="26">
        <f>D433+D434+D435</f>
        <v>40</v>
      </c>
      <c r="E432" s="26">
        <f>E433+E434+E435</f>
        <v>40</v>
      </c>
    </row>
    <row r="433" spans="1:5" ht="12.75">
      <c r="A433" s="15"/>
      <c r="C433" s="8">
        <v>2018</v>
      </c>
      <c r="D433" s="16">
        <v>20</v>
      </c>
      <c r="E433" s="16">
        <v>20</v>
      </c>
    </row>
    <row r="434" spans="1:5" ht="12.75">
      <c r="A434" s="15"/>
      <c r="C434" s="8">
        <v>2019</v>
      </c>
      <c r="D434" s="16">
        <v>10</v>
      </c>
      <c r="E434" s="16">
        <v>10</v>
      </c>
    </row>
    <row r="435" spans="1:5" ht="12.75">
      <c r="A435" s="15"/>
      <c r="C435" s="8">
        <v>2020</v>
      </c>
      <c r="D435" s="16">
        <v>10</v>
      </c>
      <c r="E435" s="16">
        <v>10</v>
      </c>
    </row>
    <row r="436" spans="1:9" ht="25.5">
      <c r="A436" s="56" t="s">
        <v>172</v>
      </c>
      <c r="B436" s="18" t="s">
        <v>148</v>
      </c>
      <c r="C436" s="6" t="s">
        <v>313</v>
      </c>
      <c r="D436" s="24">
        <f>D437+D438+D439</f>
        <v>30</v>
      </c>
      <c r="E436" s="24">
        <f>E437+E438+E439</f>
        <v>30</v>
      </c>
      <c r="F436" s="6"/>
      <c r="G436" s="57"/>
      <c r="H436" s="57"/>
      <c r="I436" s="34"/>
    </row>
    <row r="437" spans="1:5" ht="12.75">
      <c r="A437" s="15"/>
      <c r="C437" s="8">
        <v>2017</v>
      </c>
      <c r="D437" s="16">
        <v>10</v>
      </c>
      <c r="E437" s="16">
        <v>10</v>
      </c>
    </row>
    <row r="438" spans="1:5" ht="12.75">
      <c r="A438" s="15"/>
      <c r="C438" s="8">
        <v>2018</v>
      </c>
      <c r="D438" s="16">
        <v>10</v>
      </c>
      <c r="E438" s="16">
        <v>10</v>
      </c>
    </row>
    <row r="439" spans="1:9" ht="12.75">
      <c r="A439" s="52"/>
      <c r="B439" s="21"/>
      <c r="C439" s="12">
        <v>2019</v>
      </c>
      <c r="D439" s="17">
        <v>10</v>
      </c>
      <c r="E439" s="17">
        <v>10</v>
      </c>
      <c r="F439" s="12"/>
      <c r="G439" s="13"/>
      <c r="H439" s="13"/>
      <c r="I439" s="11"/>
    </row>
    <row r="440" spans="1:9" ht="25.5">
      <c r="A440" s="56" t="s">
        <v>121</v>
      </c>
      <c r="B440" s="18" t="s">
        <v>149</v>
      </c>
      <c r="C440" s="54" t="s">
        <v>313</v>
      </c>
      <c r="D440" s="35">
        <v>4.5</v>
      </c>
      <c r="E440" s="35">
        <v>4.5</v>
      </c>
      <c r="F440" s="54"/>
      <c r="G440" s="57"/>
      <c r="H440" s="57"/>
      <c r="I440" s="34"/>
    </row>
    <row r="441" spans="1:9" ht="12.75">
      <c r="A441" s="52"/>
      <c r="B441" s="21"/>
      <c r="C441" s="12">
        <v>2015</v>
      </c>
      <c r="D441" s="17">
        <v>4.5</v>
      </c>
      <c r="E441" s="17">
        <v>4.5</v>
      </c>
      <c r="F441" s="12"/>
      <c r="G441" s="13"/>
      <c r="H441" s="13"/>
      <c r="I441" s="11"/>
    </row>
    <row r="442" spans="1:9" ht="38.25">
      <c r="A442" s="53" t="s">
        <v>122</v>
      </c>
      <c r="B442" s="18" t="s">
        <v>215</v>
      </c>
      <c r="C442" s="54">
        <v>2020</v>
      </c>
      <c r="D442" s="35">
        <v>250</v>
      </c>
      <c r="E442" s="35"/>
      <c r="F442" s="35"/>
      <c r="G442" s="55"/>
      <c r="H442" s="55">
        <v>250</v>
      </c>
      <c r="I442" s="34"/>
    </row>
    <row r="443" spans="1:5" ht="12.75">
      <c r="A443" s="15"/>
      <c r="D443" s="16"/>
      <c r="E443" s="16"/>
    </row>
    <row r="444" spans="1:8" ht="12.75">
      <c r="A444" s="66"/>
      <c r="B444" s="67"/>
      <c r="C444" s="68"/>
      <c r="D444" s="66"/>
      <c r="E444" s="66"/>
      <c r="F444" s="68"/>
      <c r="G444" s="69"/>
      <c r="H444" s="69"/>
    </row>
    <row r="445" spans="1:8" ht="12.75">
      <c r="A445" s="46">
        <v>7</v>
      </c>
      <c r="B445" s="20" t="s">
        <v>339</v>
      </c>
      <c r="C445" s="8" t="s">
        <v>313</v>
      </c>
      <c r="D445" s="16">
        <f>D446+D447+D448+D449+D450+D451+D452+D453+D454+D455</f>
        <v>352</v>
      </c>
      <c r="E445" s="16">
        <f>E446+E447+E448+E449+E450+E451+E452+E453+E454+E455</f>
        <v>318</v>
      </c>
      <c r="F445" s="16"/>
      <c r="G445" s="16"/>
      <c r="H445" s="16">
        <f>H446+H447+H448+H449+H450+H451+H452+H453+H454+H455</f>
        <v>34</v>
      </c>
    </row>
    <row r="446" spans="3:8" ht="12.75">
      <c r="C446" s="8">
        <v>2011</v>
      </c>
      <c r="D446" s="16">
        <f>D457+D467</f>
        <v>18</v>
      </c>
      <c r="E446" s="16">
        <f>E457+E467</f>
        <v>18</v>
      </c>
      <c r="F446" s="16"/>
      <c r="G446" s="16"/>
      <c r="H446" s="16">
        <f>H457+H467</f>
        <v>0</v>
      </c>
    </row>
    <row r="447" spans="3:8" ht="12.75">
      <c r="C447" s="8">
        <v>2012</v>
      </c>
      <c r="D447" s="16">
        <f>D458</f>
        <v>18</v>
      </c>
      <c r="E447" s="16">
        <f>E458</f>
        <v>18</v>
      </c>
      <c r="F447" s="16"/>
      <c r="G447" s="16"/>
      <c r="H447" s="16">
        <f>H458</f>
        <v>0</v>
      </c>
    </row>
    <row r="448" spans="3:8" ht="12.75">
      <c r="C448" s="8">
        <v>2013</v>
      </c>
      <c r="D448" s="16">
        <f>D459+D468</f>
        <v>39</v>
      </c>
      <c r="E448" s="16">
        <f>E459+E468</f>
        <v>19</v>
      </c>
      <c r="F448" s="16"/>
      <c r="G448" s="16"/>
      <c r="H448" s="16">
        <f>H459+H468</f>
        <v>20</v>
      </c>
    </row>
    <row r="449" spans="3:8" ht="12.75">
      <c r="C449" s="8">
        <v>2014</v>
      </c>
      <c r="D449" s="16">
        <f>D460</f>
        <v>21</v>
      </c>
      <c r="E449" s="16">
        <f>E460</f>
        <v>21</v>
      </c>
      <c r="F449" s="16"/>
      <c r="G449" s="16"/>
      <c r="H449" s="16">
        <f>H460</f>
        <v>0</v>
      </c>
    </row>
    <row r="450" spans="3:8" ht="12.75">
      <c r="C450" s="8">
        <v>2015</v>
      </c>
      <c r="D450" s="16">
        <f>D461+D469</f>
        <v>37</v>
      </c>
      <c r="E450" s="16">
        <f>E461+E469</f>
        <v>23</v>
      </c>
      <c r="F450" s="16"/>
      <c r="G450" s="16"/>
      <c r="H450" s="16">
        <f>H461+H469</f>
        <v>14</v>
      </c>
    </row>
    <row r="451" spans="3:8" ht="12.75">
      <c r="C451" s="8">
        <v>2016</v>
      </c>
      <c r="D451" s="16">
        <f>D462+D472</f>
        <v>57</v>
      </c>
      <c r="E451" s="16">
        <f>E462+E472</f>
        <v>57</v>
      </c>
      <c r="F451" s="16"/>
      <c r="G451" s="16"/>
      <c r="H451" s="16">
        <f>H462+H472</f>
        <v>0</v>
      </c>
    </row>
    <row r="452" spans="3:8" ht="12.75">
      <c r="C452" s="8">
        <v>2017</v>
      </c>
      <c r="D452" s="16">
        <f>D463+D473</f>
        <v>60</v>
      </c>
      <c r="E452" s="16">
        <f>E463+E473</f>
        <v>60</v>
      </c>
      <c r="F452" s="16"/>
      <c r="G452" s="16"/>
      <c r="H452" s="16">
        <f>H463+H473</f>
        <v>0</v>
      </c>
    </row>
    <row r="453" spans="3:8" ht="12.75">
      <c r="C453" s="8">
        <v>2018</v>
      </c>
      <c r="D453" s="16">
        <f aca="true" t="shared" si="1" ref="D453:E455">D464</f>
        <v>31</v>
      </c>
      <c r="E453" s="16">
        <f t="shared" si="1"/>
        <v>31</v>
      </c>
      <c r="F453" s="16"/>
      <c r="G453" s="16"/>
      <c r="H453" s="16">
        <f>H464</f>
        <v>0</v>
      </c>
    </row>
    <row r="454" spans="3:8" ht="12.75">
      <c r="C454" s="8">
        <v>2019</v>
      </c>
      <c r="D454" s="16">
        <f t="shared" si="1"/>
        <v>34</v>
      </c>
      <c r="E454" s="16">
        <f t="shared" si="1"/>
        <v>34</v>
      </c>
      <c r="F454" s="16"/>
      <c r="G454" s="16"/>
      <c r="H454" s="16">
        <f>H465</f>
        <v>0</v>
      </c>
    </row>
    <row r="455" spans="1:9" ht="12.75">
      <c r="A455" s="17"/>
      <c r="B455" s="21"/>
      <c r="C455" s="12">
        <v>2020</v>
      </c>
      <c r="D455" s="17">
        <f t="shared" si="1"/>
        <v>37</v>
      </c>
      <c r="E455" s="17">
        <f t="shared" si="1"/>
        <v>37</v>
      </c>
      <c r="F455" s="17"/>
      <c r="G455" s="17"/>
      <c r="H455" s="17">
        <f>H466</f>
        <v>0</v>
      </c>
      <c r="I455" s="11"/>
    </row>
    <row r="456" spans="1:5" ht="12.75">
      <c r="A456" s="16" t="s">
        <v>107</v>
      </c>
      <c r="B456" s="20" t="s">
        <v>170</v>
      </c>
      <c r="C456" s="7" t="s">
        <v>171</v>
      </c>
      <c r="D456" s="26">
        <f>D457+D458+D459+D460+D461+D462+D463+D464+D465+D466</f>
        <v>252</v>
      </c>
      <c r="E456" s="26">
        <f>E457+E458+E459+E460+E461+E462+E463+E464+E465+E466</f>
        <v>252</v>
      </c>
    </row>
    <row r="457" spans="3:7" ht="12.75">
      <c r="C457" s="8">
        <v>2011</v>
      </c>
      <c r="D457" s="16">
        <v>16</v>
      </c>
      <c r="E457" s="16">
        <v>16</v>
      </c>
      <c r="G457" s="29"/>
    </row>
    <row r="458" spans="3:5" ht="12.75">
      <c r="C458" s="8">
        <v>2012</v>
      </c>
      <c r="D458" s="16">
        <v>18</v>
      </c>
      <c r="E458" s="16">
        <v>18</v>
      </c>
    </row>
    <row r="459" spans="3:5" ht="12.75">
      <c r="C459" s="8">
        <v>2013</v>
      </c>
      <c r="D459" s="16">
        <v>19</v>
      </c>
      <c r="E459" s="16">
        <v>19</v>
      </c>
    </row>
    <row r="460" spans="3:5" ht="12.75">
      <c r="C460" s="8">
        <v>2014</v>
      </c>
      <c r="D460" s="16">
        <v>21</v>
      </c>
      <c r="E460" s="16">
        <v>21</v>
      </c>
    </row>
    <row r="461" spans="3:5" ht="12.75">
      <c r="C461" s="8">
        <v>2015</v>
      </c>
      <c r="D461" s="16">
        <v>23</v>
      </c>
      <c r="E461" s="16">
        <v>23</v>
      </c>
    </row>
    <row r="462" spans="3:5" ht="12.75">
      <c r="C462" s="8">
        <v>2016</v>
      </c>
      <c r="D462" s="16">
        <v>25</v>
      </c>
      <c r="E462" s="16">
        <v>25</v>
      </c>
    </row>
    <row r="463" spans="3:5" ht="12.75">
      <c r="C463" s="8">
        <v>2017</v>
      </c>
      <c r="D463" s="16">
        <v>28</v>
      </c>
      <c r="E463" s="16">
        <v>28</v>
      </c>
    </row>
    <row r="464" spans="3:5" ht="12.75">
      <c r="C464" s="8">
        <v>2018</v>
      </c>
      <c r="D464" s="16">
        <v>31</v>
      </c>
      <c r="E464" s="16">
        <v>31</v>
      </c>
    </row>
    <row r="465" spans="3:5" ht="12.75">
      <c r="C465" s="8">
        <v>2019</v>
      </c>
      <c r="D465" s="16">
        <v>34</v>
      </c>
      <c r="E465" s="16">
        <v>34</v>
      </c>
    </row>
    <row r="466" spans="3:5" ht="12.75">
      <c r="C466" s="12">
        <v>2020</v>
      </c>
      <c r="D466" s="16">
        <v>37</v>
      </c>
      <c r="E466" s="16">
        <v>37</v>
      </c>
    </row>
    <row r="467" spans="1:9" ht="25.5">
      <c r="A467" s="56" t="s">
        <v>108</v>
      </c>
      <c r="B467" s="18" t="s">
        <v>166</v>
      </c>
      <c r="C467" s="54">
        <v>2011</v>
      </c>
      <c r="D467" s="35">
        <v>2</v>
      </c>
      <c r="E467" s="35">
        <v>2</v>
      </c>
      <c r="F467" s="6"/>
      <c r="G467" s="4"/>
      <c r="H467" s="4"/>
      <c r="I467" s="34" t="s">
        <v>167</v>
      </c>
    </row>
    <row r="468" spans="1:9" ht="25.5">
      <c r="A468" s="56" t="s">
        <v>109</v>
      </c>
      <c r="B468" s="18" t="s">
        <v>223</v>
      </c>
      <c r="C468" s="54">
        <v>2013</v>
      </c>
      <c r="D468" s="35">
        <v>20</v>
      </c>
      <c r="E468" s="35"/>
      <c r="F468" s="6"/>
      <c r="G468" s="4"/>
      <c r="H468" s="4">
        <v>20</v>
      </c>
      <c r="I468" s="34" t="s">
        <v>340</v>
      </c>
    </row>
    <row r="469" spans="1:9" ht="12.75">
      <c r="A469" s="53" t="s">
        <v>110</v>
      </c>
      <c r="B469" s="19" t="s">
        <v>224</v>
      </c>
      <c r="C469" s="10">
        <v>2015</v>
      </c>
      <c r="D469" s="25">
        <v>14</v>
      </c>
      <c r="E469" s="25"/>
      <c r="F469" s="72"/>
      <c r="G469" s="6"/>
      <c r="H469" s="74">
        <v>14</v>
      </c>
      <c r="I469" s="3" t="s">
        <v>165</v>
      </c>
    </row>
    <row r="470" spans="1:9" ht="25.5">
      <c r="A470" s="53" t="s">
        <v>111</v>
      </c>
      <c r="B470" s="19" t="s">
        <v>168</v>
      </c>
      <c r="C470" s="72"/>
      <c r="D470" s="80"/>
      <c r="E470" s="73"/>
      <c r="F470" s="72"/>
      <c r="G470" s="74"/>
      <c r="H470" s="74"/>
      <c r="I470" s="3"/>
    </row>
    <row r="471" spans="1:9" ht="25.5">
      <c r="A471" s="35" t="s">
        <v>112</v>
      </c>
      <c r="B471" s="18" t="s">
        <v>225</v>
      </c>
      <c r="C471" s="6" t="s">
        <v>171</v>
      </c>
      <c r="D471" s="24">
        <f>D472+D473</f>
        <v>64</v>
      </c>
      <c r="E471" s="24">
        <f>E472+E473</f>
        <v>64</v>
      </c>
      <c r="F471" s="54"/>
      <c r="G471" s="57"/>
      <c r="H471" s="57"/>
      <c r="I471" s="34" t="s">
        <v>169</v>
      </c>
    </row>
    <row r="472" spans="3:5" ht="12.75">
      <c r="C472" s="8">
        <v>2016</v>
      </c>
      <c r="D472" s="16">
        <v>32</v>
      </c>
      <c r="E472" s="16">
        <v>32</v>
      </c>
    </row>
    <row r="473" spans="1:9" ht="12.75">
      <c r="A473" s="17"/>
      <c r="B473" s="21"/>
      <c r="C473" s="12">
        <v>2017</v>
      </c>
      <c r="D473" s="17">
        <v>32</v>
      </c>
      <c r="E473" s="17">
        <v>32</v>
      </c>
      <c r="F473" s="12"/>
      <c r="G473" s="13"/>
      <c r="H473" s="13"/>
      <c r="I473" s="11"/>
    </row>
    <row r="474" spans="4:5" ht="12.75">
      <c r="D474" s="16"/>
      <c r="E474" s="16"/>
    </row>
    <row r="475" spans="1:8" ht="12.75">
      <c r="A475" s="46">
        <v>8</v>
      </c>
      <c r="B475" s="20" t="s">
        <v>341</v>
      </c>
      <c r="C475" s="8" t="s">
        <v>313</v>
      </c>
      <c r="D475" s="16">
        <f>D476+D477+D478+D479+D480+D481+D482+D483+D484+D485</f>
        <v>585</v>
      </c>
      <c r="E475" s="16">
        <f>E476+E477+E478+E479+E480+E481+E482+E483+E484+E485</f>
        <v>112.00000000000003</v>
      </c>
      <c r="F475" s="16">
        <f>F476+F477+F478+F479+F480+F481+F482+F483+F484+F485</f>
        <v>15</v>
      </c>
      <c r="G475" s="16">
        <f>G476+G477+G478+G479+G480+G481+G482+G483+G484+G485</f>
        <v>105</v>
      </c>
      <c r="H475" s="16">
        <f>H476+H477+H478+H479+H480+H481+H482+H483+H484+H485</f>
        <v>353.00000000000006</v>
      </c>
    </row>
    <row r="476" spans="3:8" ht="12.75">
      <c r="C476" s="8">
        <v>2011</v>
      </c>
      <c r="D476" s="16">
        <f>D500+D511+D523+D534+D545</f>
        <v>34</v>
      </c>
      <c r="E476" s="16">
        <f>E500+E511+E523+E534+E545</f>
        <v>1.2</v>
      </c>
      <c r="F476" s="16">
        <f>F500+F511+F523+F534+F545</f>
        <v>0</v>
      </c>
      <c r="G476" s="16">
        <f>G500+G511+G523+G534+G545</f>
        <v>10</v>
      </c>
      <c r="H476" s="16">
        <f>H500+H511+H523+H534+H545</f>
        <v>22.8</v>
      </c>
    </row>
    <row r="477" spans="3:8" ht="12.75">
      <c r="C477" s="8">
        <v>2012</v>
      </c>
      <c r="D477" s="16">
        <f>D501+D512+D524+D535+D546+D490</f>
        <v>44.5</v>
      </c>
      <c r="E477" s="16">
        <f>E501+E512+E524+E535+E546</f>
        <v>6.7</v>
      </c>
      <c r="F477" s="16">
        <f>F501+F512+F524+F535+F546</f>
        <v>0</v>
      </c>
      <c r="G477" s="16">
        <f>G501+G512+G524+G535+G546</f>
        <v>10</v>
      </c>
      <c r="H477" s="16">
        <f>H501+H512+H524+H535+H546+H490</f>
        <v>27.8</v>
      </c>
    </row>
    <row r="478" spans="3:8" ht="12.75">
      <c r="C478" s="8">
        <v>2013</v>
      </c>
      <c r="D478" s="16">
        <f>D487+D502+D513+D525+D536+D547+D491</f>
        <v>94.5</v>
      </c>
      <c r="E478" s="16">
        <f>E487+E502+E513+E525+E536+E547</f>
        <v>56.7</v>
      </c>
      <c r="F478" s="16">
        <f>F487+F502+F513+F525+F536+F547</f>
        <v>0</v>
      </c>
      <c r="G478" s="16">
        <f>G487+G502+G513+G525+G536+G547</f>
        <v>10</v>
      </c>
      <c r="H478" s="16">
        <f>H487+H502+H513+H525+H536+H547+H491</f>
        <v>27.8</v>
      </c>
    </row>
    <row r="479" spans="3:8" ht="12.75">
      <c r="C479" s="8">
        <v>2014</v>
      </c>
      <c r="D479" s="16">
        <f>D503+D514+D526+D537+D548+D492</f>
        <v>44.5</v>
      </c>
      <c r="E479" s="16">
        <f>E503+E514+E526+E537+E548</f>
        <v>6.7</v>
      </c>
      <c r="F479" s="16">
        <f>F503+F514+F526+F537+F548</f>
        <v>0</v>
      </c>
      <c r="G479" s="16">
        <f>G503+G514+G526+G537+G548</f>
        <v>10</v>
      </c>
      <c r="H479" s="16">
        <f>H503+H514+H526+H537+H548+H492</f>
        <v>27.8</v>
      </c>
    </row>
    <row r="480" spans="3:8" ht="12.75">
      <c r="C480" s="8">
        <v>2015</v>
      </c>
      <c r="D480" s="16">
        <f>D493+D504+D515+D527+D538+D549+D521</f>
        <v>69.5</v>
      </c>
      <c r="E480" s="16">
        <f>E493+E504+E515+E527+E538+E549+E521</f>
        <v>6.7</v>
      </c>
      <c r="F480" s="16">
        <f>F493+F504+F515+F527+F538+F549+F521</f>
        <v>15</v>
      </c>
      <c r="G480" s="16">
        <f>G493+G504+G515+G527+G538+G549+G521</f>
        <v>15</v>
      </c>
      <c r="H480" s="16">
        <f>H493+H504+H515+H527+H538+H549+H521</f>
        <v>32.8</v>
      </c>
    </row>
    <row r="481" spans="3:8" ht="12.75">
      <c r="C481" s="8">
        <v>2016</v>
      </c>
      <c r="D481" s="16">
        <f aca="true" t="shared" si="2" ref="D481:H482">D494+D505+D516+D528+D539+D550</f>
        <v>44.5</v>
      </c>
      <c r="E481" s="16">
        <f t="shared" si="2"/>
        <v>6.7</v>
      </c>
      <c r="F481" s="16">
        <f t="shared" si="2"/>
        <v>0</v>
      </c>
      <c r="G481" s="16">
        <f t="shared" si="2"/>
        <v>10</v>
      </c>
      <c r="H481" s="16">
        <f t="shared" si="2"/>
        <v>27.8</v>
      </c>
    </row>
    <row r="482" spans="3:8" ht="12.75">
      <c r="C482" s="8">
        <v>2017</v>
      </c>
      <c r="D482" s="16">
        <f t="shared" si="2"/>
        <v>44.5</v>
      </c>
      <c r="E482" s="16">
        <f t="shared" si="2"/>
        <v>6.7</v>
      </c>
      <c r="F482" s="16">
        <f t="shared" si="2"/>
        <v>0</v>
      </c>
      <c r="G482" s="16">
        <f t="shared" si="2"/>
        <v>10</v>
      </c>
      <c r="H482" s="16">
        <f t="shared" si="2"/>
        <v>27.8</v>
      </c>
    </row>
    <row r="483" spans="3:8" ht="12.75">
      <c r="C483" s="8">
        <v>2018</v>
      </c>
      <c r="D483" s="16">
        <f>D488+D496+D507+D518+D530+D541+D552</f>
        <v>119.5</v>
      </c>
      <c r="E483" s="16">
        <f>E488+E496+E507+E518+E530+E541+E552</f>
        <v>6.7</v>
      </c>
      <c r="F483" s="16">
        <f>F488+F496+F507+F518+F530+F541+F552</f>
        <v>0</v>
      </c>
      <c r="G483" s="16">
        <f>G488+G496+G507+G518+G530+G541+G552</f>
        <v>10</v>
      </c>
      <c r="H483" s="16">
        <f>H488+H496+H507+H518+H530+H541+H552</f>
        <v>102.8</v>
      </c>
    </row>
    <row r="484" spans="3:8" ht="12.75">
      <c r="C484" s="8">
        <v>2019</v>
      </c>
      <c r="D484" s="16">
        <f aca="true" t="shared" si="3" ref="D484:H485">D497+D508+D519+D531+D542+D553</f>
        <v>44.5</v>
      </c>
      <c r="E484" s="16">
        <f t="shared" si="3"/>
        <v>6.7</v>
      </c>
      <c r="F484" s="16">
        <f t="shared" si="3"/>
        <v>0</v>
      </c>
      <c r="G484" s="16">
        <f t="shared" si="3"/>
        <v>10</v>
      </c>
      <c r="H484" s="16">
        <f t="shared" si="3"/>
        <v>27.8</v>
      </c>
    </row>
    <row r="485" spans="1:9" ht="12.75">
      <c r="A485" s="17"/>
      <c r="B485" s="21"/>
      <c r="C485" s="12">
        <v>2020</v>
      </c>
      <c r="D485" s="17">
        <f t="shared" si="3"/>
        <v>45</v>
      </c>
      <c r="E485" s="17">
        <f t="shared" si="3"/>
        <v>7.2</v>
      </c>
      <c r="F485" s="17">
        <f t="shared" si="3"/>
        <v>0</v>
      </c>
      <c r="G485" s="17">
        <f t="shared" si="3"/>
        <v>10</v>
      </c>
      <c r="H485" s="17">
        <f t="shared" si="3"/>
        <v>27.8</v>
      </c>
      <c r="I485" s="11"/>
    </row>
    <row r="486" spans="1:9" ht="38.25">
      <c r="A486" s="56" t="s">
        <v>123</v>
      </c>
      <c r="B486" s="18" t="s">
        <v>20</v>
      </c>
      <c r="C486" s="6" t="s">
        <v>313</v>
      </c>
      <c r="D486" s="24">
        <f>D487+D488</f>
        <v>125</v>
      </c>
      <c r="E486" s="24">
        <f>E487+E488</f>
        <v>50</v>
      </c>
      <c r="F486" s="24"/>
      <c r="G486" s="27"/>
      <c r="H486" s="27">
        <f>H487+H488</f>
        <v>75</v>
      </c>
      <c r="I486" s="34" t="s">
        <v>342</v>
      </c>
    </row>
    <row r="487" spans="1:8" ht="12.75">
      <c r="A487" s="15"/>
      <c r="C487" s="8">
        <v>2013</v>
      </c>
      <c r="D487" s="16">
        <v>50</v>
      </c>
      <c r="E487" s="16">
        <v>50</v>
      </c>
      <c r="F487" s="16"/>
      <c r="G487" s="29"/>
      <c r="H487" s="29"/>
    </row>
    <row r="488" spans="1:9" ht="12.75">
      <c r="A488" s="52"/>
      <c r="B488" s="21"/>
      <c r="C488" s="12">
        <v>2018</v>
      </c>
      <c r="D488" s="17">
        <v>75</v>
      </c>
      <c r="E488" s="17"/>
      <c r="F488" s="17"/>
      <c r="G488" s="30"/>
      <c r="H488" s="30">
        <v>75</v>
      </c>
      <c r="I488" s="11"/>
    </row>
    <row r="489" spans="1:9" ht="51">
      <c r="A489" s="15" t="s">
        <v>124</v>
      </c>
      <c r="B489" s="20" t="s">
        <v>164</v>
      </c>
      <c r="C489" s="7" t="s">
        <v>313</v>
      </c>
      <c r="D489" s="26">
        <f>D493+D494+D495+D496+D497+D498+D490+D491+D492</f>
        <v>45</v>
      </c>
      <c r="E489" s="26"/>
      <c r="F489" s="26"/>
      <c r="G489" s="31"/>
      <c r="H489" s="26">
        <f>H493+H494+H495+H496+H497+H498+H490+H491+H492</f>
        <v>45</v>
      </c>
      <c r="I489" s="34" t="s">
        <v>343</v>
      </c>
    </row>
    <row r="490" spans="1:8" ht="12.75">
      <c r="A490" s="15"/>
      <c r="C490" s="8">
        <v>2012</v>
      </c>
      <c r="D490" s="16">
        <v>5</v>
      </c>
      <c r="E490" s="26"/>
      <c r="F490" s="26"/>
      <c r="G490" s="31"/>
      <c r="H490" s="16">
        <v>5</v>
      </c>
    </row>
    <row r="491" spans="1:8" ht="12.75">
      <c r="A491" s="15"/>
      <c r="C491" s="8">
        <v>2013</v>
      </c>
      <c r="D491" s="16">
        <v>5</v>
      </c>
      <c r="E491" s="26"/>
      <c r="F491" s="26"/>
      <c r="G491" s="31"/>
      <c r="H491" s="16">
        <v>5</v>
      </c>
    </row>
    <row r="492" spans="1:8" ht="12.75">
      <c r="A492" s="15"/>
      <c r="C492" s="8">
        <v>2014</v>
      </c>
      <c r="D492" s="16">
        <v>5</v>
      </c>
      <c r="E492" s="26"/>
      <c r="F492" s="26"/>
      <c r="G492" s="31"/>
      <c r="H492" s="16">
        <v>5</v>
      </c>
    </row>
    <row r="493" spans="1:8" ht="12.75">
      <c r="A493" s="15"/>
      <c r="C493" s="8">
        <v>2015</v>
      </c>
      <c r="D493" s="16">
        <v>5</v>
      </c>
      <c r="E493" s="16"/>
      <c r="F493" s="16"/>
      <c r="G493" s="29"/>
      <c r="H493" s="16">
        <v>5</v>
      </c>
    </row>
    <row r="494" spans="1:8" ht="12.75">
      <c r="A494" s="15"/>
      <c r="C494" s="8">
        <v>2016</v>
      </c>
      <c r="D494" s="16">
        <v>5</v>
      </c>
      <c r="E494" s="16"/>
      <c r="F494" s="16"/>
      <c r="G494" s="29"/>
      <c r="H494" s="16">
        <v>5</v>
      </c>
    </row>
    <row r="495" spans="1:8" ht="12.75">
      <c r="A495" s="15"/>
      <c r="C495" s="8">
        <v>2017</v>
      </c>
      <c r="D495" s="16">
        <v>5</v>
      </c>
      <c r="E495" s="16"/>
      <c r="F495" s="16"/>
      <c r="G495" s="29"/>
      <c r="H495" s="16">
        <v>5</v>
      </c>
    </row>
    <row r="496" spans="1:8" ht="12.75">
      <c r="A496" s="15"/>
      <c r="C496" s="8">
        <v>2018</v>
      </c>
      <c r="D496" s="16">
        <v>5</v>
      </c>
      <c r="E496" s="16"/>
      <c r="F496" s="16"/>
      <c r="G496" s="29"/>
      <c r="H496" s="16">
        <v>5</v>
      </c>
    </row>
    <row r="497" spans="1:8" ht="12.75">
      <c r="A497" s="15"/>
      <c r="C497" s="8">
        <v>2019</v>
      </c>
      <c r="D497" s="16">
        <v>5</v>
      </c>
      <c r="E497" s="16"/>
      <c r="F497" s="16"/>
      <c r="G497" s="29"/>
      <c r="H497" s="16">
        <v>5</v>
      </c>
    </row>
    <row r="498" spans="1:9" ht="12.75">
      <c r="A498" s="15"/>
      <c r="C498" s="12">
        <v>2020</v>
      </c>
      <c r="D498" s="17">
        <v>5</v>
      </c>
      <c r="E498" s="17"/>
      <c r="F498" s="17"/>
      <c r="G498" s="30"/>
      <c r="H498" s="17">
        <v>5</v>
      </c>
      <c r="I498" s="11"/>
    </row>
    <row r="499" spans="1:8" ht="38.25">
      <c r="A499" s="56" t="s">
        <v>135</v>
      </c>
      <c r="B499" s="34" t="s">
        <v>344</v>
      </c>
      <c r="C499" s="7" t="s">
        <v>313</v>
      </c>
      <c r="D499" s="26">
        <f>D500+D501+D502+D503+D504+D505+D506+D507+D508+D509</f>
        <v>250</v>
      </c>
      <c r="E499" s="26">
        <f>E500+E501+E502+E503+E504+E505+E506+E507+E508+E509</f>
        <v>50</v>
      </c>
      <c r="F499" s="7"/>
      <c r="G499" s="26">
        <f>G500+G501+G502+G503+G504+G505+G506+G507+G508+G509</f>
        <v>100</v>
      </c>
      <c r="H499" s="26">
        <f>H500+H501+H502+H503+H504+H505+H506+H507+H508+H509</f>
        <v>100</v>
      </c>
    </row>
    <row r="500" spans="1:8" ht="12.75">
      <c r="A500" s="15"/>
      <c r="B500" s="9"/>
      <c r="C500" s="8">
        <v>2011</v>
      </c>
      <c r="D500" s="16">
        <v>20</v>
      </c>
      <c r="E500" s="16"/>
      <c r="G500" s="29">
        <v>10</v>
      </c>
      <c r="H500" s="29">
        <v>10</v>
      </c>
    </row>
    <row r="501" spans="1:8" ht="12.75">
      <c r="A501" s="15"/>
      <c r="B501" s="9"/>
      <c r="C501" s="8">
        <v>2012</v>
      </c>
      <c r="D501" s="16">
        <v>25.5</v>
      </c>
      <c r="E501" s="16">
        <v>5.5</v>
      </c>
      <c r="G501" s="29">
        <v>10</v>
      </c>
      <c r="H501" s="29">
        <v>10</v>
      </c>
    </row>
    <row r="502" spans="1:8" ht="12.75">
      <c r="A502" s="15"/>
      <c r="B502" s="9"/>
      <c r="C502" s="8">
        <v>2013</v>
      </c>
      <c r="D502" s="16">
        <v>25.5</v>
      </c>
      <c r="E502" s="16">
        <v>5.5</v>
      </c>
      <c r="G502" s="29">
        <v>10</v>
      </c>
      <c r="H502" s="29">
        <v>10</v>
      </c>
    </row>
    <row r="503" spans="1:8" ht="12.75">
      <c r="A503" s="15"/>
      <c r="B503" s="9"/>
      <c r="C503" s="8">
        <v>2014</v>
      </c>
      <c r="D503" s="16">
        <v>25.5</v>
      </c>
      <c r="E503" s="16">
        <v>5.5</v>
      </c>
      <c r="G503" s="29">
        <v>10</v>
      </c>
      <c r="H503" s="29">
        <v>10</v>
      </c>
    </row>
    <row r="504" spans="1:8" ht="12.75">
      <c r="A504" s="15"/>
      <c r="B504" s="9"/>
      <c r="C504" s="8">
        <v>2015</v>
      </c>
      <c r="D504" s="16">
        <v>25.5</v>
      </c>
      <c r="E504" s="16">
        <v>5.5</v>
      </c>
      <c r="G504" s="29">
        <v>10</v>
      </c>
      <c r="H504" s="29">
        <v>10</v>
      </c>
    </row>
    <row r="505" spans="1:8" ht="12.75">
      <c r="A505" s="15"/>
      <c r="B505" s="9"/>
      <c r="C505" s="8">
        <v>2016</v>
      </c>
      <c r="D505" s="16">
        <v>25.5</v>
      </c>
      <c r="E505" s="16">
        <v>5.5</v>
      </c>
      <c r="G505" s="29">
        <v>10</v>
      </c>
      <c r="H505" s="29">
        <v>10</v>
      </c>
    </row>
    <row r="506" spans="1:8" ht="12.75">
      <c r="A506" s="15"/>
      <c r="B506" s="9"/>
      <c r="C506" s="8">
        <v>2017</v>
      </c>
      <c r="D506" s="16">
        <v>25.5</v>
      </c>
      <c r="E506" s="16">
        <v>5.5</v>
      </c>
      <c r="G506" s="29">
        <v>10</v>
      </c>
      <c r="H506" s="29">
        <v>10</v>
      </c>
    </row>
    <row r="507" spans="1:8" ht="12.75">
      <c r="A507" s="15"/>
      <c r="B507" s="9"/>
      <c r="C507" s="8">
        <v>2018</v>
      </c>
      <c r="D507" s="16">
        <v>25.5</v>
      </c>
      <c r="E507" s="16">
        <v>5.5</v>
      </c>
      <c r="G507" s="29">
        <v>10</v>
      </c>
      <c r="H507" s="29">
        <v>10</v>
      </c>
    </row>
    <row r="508" spans="1:8" ht="12.75">
      <c r="A508" s="15"/>
      <c r="B508" s="9"/>
      <c r="C508" s="8">
        <v>2019</v>
      </c>
      <c r="D508" s="16">
        <v>25.5</v>
      </c>
      <c r="E508" s="16">
        <v>5.5</v>
      </c>
      <c r="G508" s="29">
        <v>10</v>
      </c>
      <c r="H508" s="29">
        <v>10</v>
      </c>
    </row>
    <row r="509" spans="1:9" ht="12.75">
      <c r="A509" s="52"/>
      <c r="B509" s="11"/>
      <c r="C509" s="12">
        <v>2020</v>
      </c>
      <c r="D509" s="17">
        <v>26</v>
      </c>
      <c r="E509" s="17">
        <v>6</v>
      </c>
      <c r="F509" s="12"/>
      <c r="G509" s="30">
        <v>10</v>
      </c>
      <c r="H509" s="30">
        <v>10</v>
      </c>
      <c r="I509" s="11"/>
    </row>
    <row r="510" spans="1:8" ht="25.5">
      <c r="A510" s="15" t="s">
        <v>136</v>
      </c>
      <c r="B510" s="20" t="s">
        <v>345</v>
      </c>
      <c r="C510" s="7" t="s">
        <v>313</v>
      </c>
      <c r="D510" s="26">
        <f>D511+D512+D513+D514+D515+D516+D517+D518+D519+D520</f>
        <v>100</v>
      </c>
      <c r="E510" s="26"/>
      <c r="F510" s="7"/>
      <c r="G510" s="31"/>
      <c r="H510" s="26">
        <f>H511+H512+H513+H514+H515+H516+H517+H518+H519+H520</f>
        <v>100</v>
      </c>
    </row>
    <row r="511" spans="1:8" ht="12.75">
      <c r="A511" s="15"/>
      <c r="C511" s="8">
        <v>2011</v>
      </c>
      <c r="D511" s="16">
        <v>10</v>
      </c>
      <c r="E511" s="16"/>
      <c r="G511" s="29"/>
      <c r="H511" s="16">
        <v>10</v>
      </c>
    </row>
    <row r="512" spans="1:8" ht="12.75">
      <c r="A512" s="15"/>
      <c r="C512" s="8">
        <v>2012</v>
      </c>
      <c r="D512" s="16">
        <v>10</v>
      </c>
      <c r="E512" s="16"/>
      <c r="G512" s="29"/>
      <c r="H512" s="16">
        <v>10</v>
      </c>
    </row>
    <row r="513" spans="1:8" ht="12.75">
      <c r="A513" s="15"/>
      <c r="C513" s="8">
        <v>2013</v>
      </c>
      <c r="D513" s="16">
        <v>10</v>
      </c>
      <c r="E513" s="16"/>
      <c r="G513" s="29"/>
      <c r="H513" s="16">
        <v>10</v>
      </c>
    </row>
    <row r="514" spans="1:8" ht="12.75">
      <c r="A514" s="15"/>
      <c r="C514" s="8">
        <v>2014</v>
      </c>
      <c r="D514" s="16">
        <v>10</v>
      </c>
      <c r="E514" s="16"/>
      <c r="G514" s="29"/>
      <c r="H514" s="16">
        <v>10</v>
      </c>
    </row>
    <row r="515" spans="1:8" ht="12.75">
      <c r="A515" s="15"/>
      <c r="C515" s="8">
        <v>2015</v>
      </c>
      <c r="D515" s="16">
        <v>10</v>
      </c>
      <c r="E515" s="16"/>
      <c r="G515" s="29"/>
      <c r="H515" s="16">
        <v>10</v>
      </c>
    </row>
    <row r="516" spans="1:8" ht="12.75">
      <c r="A516" s="15"/>
      <c r="C516" s="8">
        <v>2016</v>
      </c>
      <c r="D516" s="16">
        <v>10</v>
      </c>
      <c r="E516" s="16"/>
      <c r="G516" s="29"/>
      <c r="H516" s="16">
        <v>10</v>
      </c>
    </row>
    <row r="517" spans="1:8" ht="12.75">
      <c r="A517" s="15"/>
      <c r="C517" s="8">
        <v>2017</v>
      </c>
      <c r="D517" s="16">
        <v>10</v>
      </c>
      <c r="E517" s="16"/>
      <c r="G517" s="29"/>
      <c r="H517" s="16">
        <v>10</v>
      </c>
    </row>
    <row r="518" spans="1:8" ht="12.75">
      <c r="A518" s="15"/>
      <c r="C518" s="8">
        <v>2018</v>
      </c>
      <c r="D518" s="16">
        <v>10</v>
      </c>
      <c r="E518" s="16"/>
      <c r="G518" s="29"/>
      <c r="H518" s="16">
        <v>10</v>
      </c>
    </row>
    <row r="519" spans="1:8" ht="12.75">
      <c r="A519" s="15"/>
      <c r="C519" s="8">
        <v>2019</v>
      </c>
      <c r="D519" s="16">
        <v>10</v>
      </c>
      <c r="E519" s="16"/>
      <c r="G519" s="29"/>
      <c r="H519" s="16">
        <v>10</v>
      </c>
    </row>
    <row r="520" spans="1:9" ht="12.75">
      <c r="A520" s="52"/>
      <c r="B520" s="21"/>
      <c r="C520" s="12">
        <v>2020</v>
      </c>
      <c r="D520" s="17">
        <v>10</v>
      </c>
      <c r="E520" s="17"/>
      <c r="F520" s="12"/>
      <c r="G520" s="30"/>
      <c r="H520" s="17">
        <v>10</v>
      </c>
      <c r="I520" s="11"/>
    </row>
    <row r="521" spans="1:9" ht="12.75">
      <c r="A521" s="53" t="s">
        <v>137</v>
      </c>
      <c r="B521" s="19" t="s">
        <v>346</v>
      </c>
      <c r="C521" s="10">
        <v>2015</v>
      </c>
      <c r="D521" s="25">
        <v>25</v>
      </c>
      <c r="E521" s="25"/>
      <c r="F521" s="10">
        <v>15</v>
      </c>
      <c r="G521" s="28">
        <v>5</v>
      </c>
      <c r="H521" s="28">
        <v>5</v>
      </c>
      <c r="I521" s="3"/>
    </row>
    <row r="522" spans="1:9" ht="25.5">
      <c r="A522" s="15" t="s">
        <v>138</v>
      </c>
      <c r="B522" s="20" t="s">
        <v>21</v>
      </c>
      <c r="C522" s="7" t="s">
        <v>313</v>
      </c>
      <c r="D522" s="26">
        <f>D523+D524+D525+D526+D527+D528+D529+D530+D531+D532</f>
        <v>15</v>
      </c>
      <c r="E522" s="26">
        <f>E523+E524+E525+E526+E527+E528+E529+E530+E531+E532</f>
        <v>5</v>
      </c>
      <c r="F522" s="7"/>
      <c r="G522" s="31"/>
      <c r="H522" s="26">
        <f>H523+H524+H525+H526+H527+H528+H529+H530+H531+H532</f>
        <v>10</v>
      </c>
      <c r="I522" s="9" t="s">
        <v>348</v>
      </c>
    </row>
    <row r="523" spans="3:8" ht="12.75">
      <c r="C523" s="8">
        <v>2011</v>
      </c>
      <c r="D523" s="16">
        <v>1.5</v>
      </c>
      <c r="E523" s="16">
        <v>0.5</v>
      </c>
      <c r="G523" s="29"/>
      <c r="H523" s="29">
        <v>1</v>
      </c>
    </row>
    <row r="524" spans="3:8" ht="12.75">
      <c r="C524" s="8">
        <v>2012</v>
      </c>
      <c r="D524" s="16">
        <v>1.5</v>
      </c>
      <c r="E524" s="16">
        <v>0.5</v>
      </c>
      <c r="G524" s="29"/>
      <c r="H524" s="29">
        <v>1</v>
      </c>
    </row>
    <row r="525" spans="3:8" ht="12.75">
      <c r="C525" s="8">
        <v>2013</v>
      </c>
      <c r="D525" s="16">
        <v>1.5</v>
      </c>
      <c r="E525" s="16">
        <v>0.5</v>
      </c>
      <c r="G525" s="29"/>
      <c r="H525" s="29">
        <v>1</v>
      </c>
    </row>
    <row r="526" spans="3:8" ht="12.75">
      <c r="C526" s="8">
        <v>2014</v>
      </c>
      <c r="D526" s="16">
        <v>1.5</v>
      </c>
      <c r="E526" s="16">
        <v>0.5</v>
      </c>
      <c r="G526" s="29"/>
      <c r="H526" s="29">
        <v>1</v>
      </c>
    </row>
    <row r="527" spans="3:8" ht="12.75">
      <c r="C527" s="8">
        <v>2015</v>
      </c>
      <c r="D527" s="16">
        <v>1.5</v>
      </c>
      <c r="E527" s="16">
        <v>0.5</v>
      </c>
      <c r="G527" s="29"/>
      <c r="H527" s="29">
        <v>1</v>
      </c>
    </row>
    <row r="528" spans="3:8" ht="12.75">
      <c r="C528" s="8">
        <v>2016</v>
      </c>
      <c r="D528" s="16">
        <v>1.5</v>
      </c>
      <c r="E528" s="16">
        <v>0.5</v>
      </c>
      <c r="G528" s="29"/>
      <c r="H528" s="29">
        <v>1</v>
      </c>
    </row>
    <row r="529" spans="3:8" ht="12.75">
      <c r="C529" s="8">
        <v>2017</v>
      </c>
      <c r="D529" s="16">
        <v>1.5</v>
      </c>
      <c r="E529" s="16">
        <v>0.5</v>
      </c>
      <c r="G529" s="29"/>
      <c r="H529" s="29">
        <v>1</v>
      </c>
    </row>
    <row r="530" spans="3:8" ht="12.75">
      <c r="C530" s="8">
        <v>2018</v>
      </c>
      <c r="D530" s="16">
        <v>1.5</v>
      </c>
      <c r="E530" s="16">
        <v>0.5</v>
      </c>
      <c r="G530" s="29"/>
      <c r="H530" s="29">
        <v>1</v>
      </c>
    </row>
    <row r="531" spans="3:8" ht="12.75">
      <c r="C531" s="8">
        <v>2019</v>
      </c>
      <c r="D531" s="16">
        <v>1.5</v>
      </c>
      <c r="E531" s="16">
        <v>0.5</v>
      </c>
      <c r="G531" s="29"/>
      <c r="H531" s="29">
        <v>1</v>
      </c>
    </row>
    <row r="532" spans="1:9" ht="12.75">
      <c r="A532" s="17"/>
      <c r="B532" s="21"/>
      <c r="C532" s="12">
        <v>2020</v>
      </c>
      <c r="D532" s="17">
        <v>1.5</v>
      </c>
      <c r="E532" s="17">
        <v>0.5</v>
      </c>
      <c r="F532" s="12"/>
      <c r="G532" s="30"/>
      <c r="H532" s="30">
        <v>1</v>
      </c>
      <c r="I532" s="11"/>
    </row>
    <row r="533" spans="1:9" ht="25.5">
      <c r="A533" s="16" t="s">
        <v>139</v>
      </c>
      <c r="B533" s="20" t="s">
        <v>163</v>
      </c>
      <c r="C533" s="7" t="s">
        <v>313</v>
      </c>
      <c r="D533" s="26">
        <f>D534+D535+D536+D537+D538+D539+D540+D541+D542+D543</f>
        <v>15</v>
      </c>
      <c r="E533" s="26">
        <f>E534+E535+E536+E537+E538+E539+E540+E541+E542+E543</f>
        <v>5</v>
      </c>
      <c r="F533" s="7"/>
      <c r="G533" s="31"/>
      <c r="H533" s="26">
        <f>H534+H535+H536+H537+H538+H539+H540+H541+H542+H543</f>
        <v>10</v>
      </c>
      <c r="I533" s="9" t="s">
        <v>348</v>
      </c>
    </row>
    <row r="534" spans="3:8" ht="12.75">
      <c r="C534" s="8">
        <v>2011</v>
      </c>
      <c r="D534" s="16">
        <v>1.5</v>
      </c>
      <c r="E534" s="16">
        <v>0.5</v>
      </c>
      <c r="G534" s="29"/>
      <c r="H534" s="29">
        <v>1</v>
      </c>
    </row>
    <row r="535" spans="3:8" ht="12.75">
      <c r="C535" s="8">
        <v>2012</v>
      </c>
      <c r="D535" s="16">
        <v>1.5</v>
      </c>
      <c r="E535" s="16">
        <v>0.5</v>
      </c>
      <c r="G535" s="29"/>
      <c r="H535" s="29">
        <v>1</v>
      </c>
    </row>
    <row r="536" spans="3:8" ht="12.75">
      <c r="C536" s="8">
        <v>2013</v>
      </c>
      <c r="D536" s="16">
        <v>1.5</v>
      </c>
      <c r="E536" s="16">
        <v>0.5</v>
      </c>
      <c r="G536" s="29"/>
      <c r="H536" s="29">
        <v>1</v>
      </c>
    </row>
    <row r="537" spans="3:8" ht="12.75">
      <c r="C537" s="8">
        <v>2014</v>
      </c>
      <c r="D537" s="16">
        <v>1.5</v>
      </c>
      <c r="E537" s="16">
        <v>0.5</v>
      </c>
      <c r="G537" s="29"/>
      <c r="H537" s="29">
        <v>1</v>
      </c>
    </row>
    <row r="538" spans="3:8" ht="12.75">
      <c r="C538" s="8">
        <v>2015</v>
      </c>
      <c r="D538" s="16">
        <v>1.5</v>
      </c>
      <c r="E538" s="16">
        <v>0.5</v>
      </c>
      <c r="G538" s="29"/>
      <c r="H538" s="29">
        <v>1</v>
      </c>
    </row>
    <row r="539" spans="3:8" ht="12.75">
      <c r="C539" s="8">
        <v>2016</v>
      </c>
      <c r="D539" s="16">
        <v>1.5</v>
      </c>
      <c r="E539" s="16">
        <v>0.5</v>
      </c>
      <c r="G539" s="29"/>
      <c r="H539" s="29">
        <v>1</v>
      </c>
    </row>
    <row r="540" spans="3:8" ht="12.75">
      <c r="C540" s="8">
        <v>2017</v>
      </c>
      <c r="D540" s="16">
        <v>1.5</v>
      </c>
      <c r="E540" s="16">
        <v>0.5</v>
      </c>
      <c r="G540" s="29"/>
      <c r="H540" s="29">
        <v>1</v>
      </c>
    </row>
    <row r="541" spans="3:8" ht="12.75">
      <c r="C541" s="8">
        <v>2018</v>
      </c>
      <c r="D541" s="16">
        <v>1.5</v>
      </c>
      <c r="E541" s="16">
        <v>0.5</v>
      </c>
      <c r="G541" s="29"/>
      <c r="H541" s="29">
        <v>1</v>
      </c>
    </row>
    <row r="542" spans="3:8" ht="12.75">
      <c r="C542" s="8">
        <v>2019</v>
      </c>
      <c r="D542" s="16">
        <v>1.5</v>
      </c>
      <c r="E542" s="16">
        <v>0.5</v>
      </c>
      <c r="G542" s="29"/>
      <c r="H542" s="29">
        <v>1</v>
      </c>
    </row>
    <row r="543" spans="1:9" ht="12.75">
      <c r="A543" s="17"/>
      <c r="B543" s="21"/>
      <c r="C543" s="12">
        <v>2020</v>
      </c>
      <c r="D543" s="17">
        <v>1.5</v>
      </c>
      <c r="E543" s="17">
        <v>0.5</v>
      </c>
      <c r="F543" s="12"/>
      <c r="G543" s="30"/>
      <c r="H543" s="30">
        <v>1</v>
      </c>
      <c r="I543" s="11"/>
    </row>
    <row r="544" spans="1:8" ht="25.5">
      <c r="A544" s="16" t="s">
        <v>125</v>
      </c>
      <c r="B544" s="20" t="s">
        <v>347</v>
      </c>
      <c r="C544" s="7" t="s">
        <v>313</v>
      </c>
      <c r="D544" s="26">
        <f>D545+D546+D547+D548+D549+D550+D551+D552+D553+D554</f>
        <v>10</v>
      </c>
      <c r="E544" s="26">
        <f>E545+E546+E547+E548+E549+E550+E551+E552+E553+E554</f>
        <v>1.9999999999999998</v>
      </c>
      <c r="F544" s="7"/>
      <c r="G544" s="31"/>
      <c r="H544" s="26">
        <f>H545+H546+H547+H548+H549+H550+H551+H552+H553+H554</f>
        <v>7.999999999999999</v>
      </c>
    </row>
    <row r="545" spans="3:8" ht="12.75">
      <c r="C545" s="8">
        <v>2011</v>
      </c>
      <c r="D545" s="16">
        <v>1</v>
      </c>
      <c r="E545" s="16">
        <v>0.2</v>
      </c>
      <c r="G545" s="29"/>
      <c r="H545" s="29">
        <v>0.8</v>
      </c>
    </row>
    <row r="546" spans="3:8" ht="12.75">
      <c r="C546" s="8">
        <v>2012</v>
      </c>
      <c r="D546" s="16">
        <v>1</v>
      </c>
      <c r="E546" s="16">
        <v>0.2</v>
      </c>
      <c r="G546" s="29"/>
      <c r="H546" s="29">
        <v>0.8</v>
      </c>
    </row>
    <row r="547" spans="3:8" ht="12.75">
      <c r="C547" s="8">
        <v>2013</v>
      </c>
      <c r="D547" s="16">
        <v>1</v>
      </c>
      <c r="E547" s="16">
        <v>0.2</v>
      </c>
      <c r="G547" s="29"/>
      <c r="H547" s="29">
        <v>0.8</v>
      </c>
    </row>
    <row r="548" spans="3:8" ht="12.75">
      <c r="C548" s="8">
        <v>2014</v>
      </c>
      <c r="D548" s="16">
        <v>1</v>
      </c>
      <c r="E548" s="16">
        <v>0.2</v>
      </c>
      <c r="G548" s="29"/>
      <c r="H548" s="29">
        <v>0.8</v>
      </c>
    </row>
    <row r="549" spans="3:8" ht="12.75">
      <c r="C549" s="8">
        <v>2015</v>
      </c>
      <c r="D549" s="16">
        <v>1</v>
      </c>
      <c r="E549" s="16">
        <v>0.2</v>
      </c>
      <c r="G549" s="29"/>
      <c r="H549" s="29">
        <v>0.8</v>
      </c>
    </row>
    <row r="550" spans="3:8" ht="12.75">
      <c r="C550" s="8">
        <v>2016</v>
      </c>
      <c r="D550" s="16">
        <v>1</v>
      </c>
      <c r="E550" s="16">
        <v>0.2</v>
      </c>
      <c r="G550" s="29"/>
      <c r="H550" s="29">
        <v>0.8</v>
      </c>
    </row>
    <row r="551" spans="3:8" ht="12.75">
      <c r="C551" s="8">
        <v>2017</v>
      </c>
      <c r="D551" s="16">
        <v>1</v>
      </c>
      <c r="E551" s="16">
        <v>0.2</v>
      </c>
      <c r="G551" s="29"/>
      <c r="H551" s="29">
        <v>0.8</v>
      </c>
    </row>
    <row r="552" spans="3:8" ht="12.75">
      <c r="C552" s="8">
        <v>2018</v>
      </c>
      <c r="D552" s="16">
        <v>1</v>
      </c>
      <c r="E552" s="16">
        <v>0.2</v>
      </c>
      <c r="G552" s="29"/>
      <c r="H552" s="29">
        <v>0.8</v>
      </c>
    </row>
    <row r="553" spans="3:8" ht="12.75">
      <c r="C553" s="8">
        <v>2019</v>
      </c>
      <c r="D553" s="16">
        <v>1</v>
      </c>
      <c r="E553" s="16">
        <v>0.2</v>
      </c>
      <c r="G553" s="29"/>
      <c r="H553" s="29">
        <v>0.8</v>
      </c>
    </row>
    <row r="554" spans="1:9" ht="12.75">
      <c r="A554" s="17"/>
      <c r="B554" s="21"/>
      <c r="C554" s="12">
        <v>2020</v>
      </c>
      <c r="D554" s="17">
        <v>1</v>
      </c>
      <c r="E554" s="17">
        <v>0.2</v>
      </c>
      <c r="F554" s="12"/>
      <c r="G554" s="30"/>
      <c r="H554" s="30">
        <v>0.8</v>
      </c>
      <c r="I554" s="11"/>
    </row>
    <row r="555" spans="4:5" ht="12.75">
      <c r="D555" s="16"/>
      <c r="E555" s="16"/>
    </row>
    <row r="556" spans="1:8" ht="12.75">
      <c r="A556" s="46">
        <v>9</v>
      </c>
      <c r="B556" s="20" t="s">
        <v>349</v>
      </c>
      <c r="C556" s="7" t="s">
        <v>313</v>
      </c>
      <c r="D556" s="16">
        <f>D557+D558+D559+D560+D561+D562+D563+D564+D565+D566</f>
        <v>15.1</v>
      </c>
      <c r="E556" s="16">
        <f>E557+E558+E559+E560+E561+E562+E563+E564+E565+E566</f>
        <v>15.1</v>
      </c>
      <c r="G556" s="8"/>
      <c r="H556" s="8"/>
    </row>
    <row r="557" spans="3:5" ht="12.75">
      <c r="C557" s="8">
        <v>2011</v>
      </c>
      <c r="D557" s="16">
        <f>D567+D568+D569+D570+D572+D577+D579</f>
        <v>8.6</v>
      </c>
      <c r="E557" s="16">
        <f>E567+E568+E569+E570+E572+E577+E579</f>
        <v>8.6</v>
      </c>
    </row>
    <row r="558" spans="3:5" ht="12.75">
      <c r="C558" s="8">
        <v>2012</v>
      </c>
      <c r="D558" s="16">
        <f>D573+D578</f>
        <v>5.5</v>
      </c>
      <c r="E558" s="16">
        <f>E573+E578</f>
        <v>5.5</v>
      </c>
    </row>
    <row r="559" spans="3:5" ht="12.75">
      <c r="C559" s="8">
        <v>2013</v>
      </c>
      <c r="D559" s="16">
        <f>D574</f>
        <v>0.5</v>
      </c>
      <c r="E559" s="16">
        <f>E574</f>
        <v>0.5</v>
      </c>
    </row>
    <row r="560" spans="3:5" ht="12.75">
      <c r="C560" s="8">
        <v>2014</v>
      </c>
      <c r="D560" s="16">
        <f>D575</f>
        <v>0.5</v>
      </c>
      <c r="E560" s="16">
        <f>E575</f>
        <v>0.5</v>
      </c>
    </row>
    <row r="561" spans="3:5" ht="12.75">
      <c r="C561" s="8">
        <v>2015</v>
      </c>
      <c r="D561" s="16">
        <v>0</v>
      </c>
      <c r="E561" s="16">
        <v>0</v>
      </c>
    </row>
    <row r="562" spans="3:5" ht="12.75">
      <c r="C562" s="8">
        <v>2016</v>
      </c>
      <c r="D562" s="16">
        <v>0</v>
      </c>
      <c r="E562" s="16">
        <v>0</v>
      </c>
    </row>
    <row r="563" spans="3:5" ht="12.75">
      <c r="C563" s="8">
        <v>2017</v>
      </c>
      <c r="D563" s="16">
        <v>0</v>
      </c>
      <c r="E563" s="16">
        <v>0</v>
      </c>
    </row>
    <row r="564" spans="3:5" ht="12.75">
      <c r="C564" s="8">
        <v>2018</v>
      </c>
      <c r="D564" s="16">
        <v>0</v>
      </c>
      <c r="E564" s="16">
        <v>0</v>
      </c>
    </row>
    <row r="565" spans="3:5" ht="12.75">
      <c r="C565" s="8">
        <v>2019</v>
      </c>
      <c r="D565" s="16">
        <v>0</v>
      </c>
      <c r="E565" s="16">
        <v>0</v>
      </c>
    </row>
    <row r="566" spans="1:9" ht="12.75">
      <c r="A566" s="17"/>
      <c r="B566" s="21"/>
      <c r="C566" s="12">
        <v>2020</v>
      </c>
      <c r="D566" s="17">
        <v>0</v>
      </c>
      <c r="E566" s="17">
        <v>0</v>
      </c>
      <c r="F566" s="12"/>
      <c r="G566" s="13"/>
      <c r="H566" s="13"/>
      <c r="I566" s="11"/>
    </row>
    <row r="567" spans="1:9" ht="76.5">
      <c r="A567" s="53" t="s">
        <v>126</v>
      </c>
      <c r="B567" s="19" t="s">
        <v>350</v>
      </c>
      <c r="C567" s="10">
        <v>2011</v>
      </c>
      <c r="D567" s="25">
        <v>1</v>
      </c>
      <c r="E567" s="25">
        <v>1</v>
      </c>
      <c r="F567" s="10"/>
      <c r="G567" s="10"/>
      <c r="H567" s="10"/>
      <c r="I567" s="3"/>
    </row>
    <row r="568" spans="1:9" ht="12.75">
      <c r="A568" s="53" t="s">
        <v>127</v>
      </c>
      <c r="B568" s="19" t="s">
        <v>351</v>
      </c>
      <c r="C568" s="10">
        <v>2011</v>
      </c>
      <c r="D568" s="25">
        <v>1.5</v>
      </c>
      <c r="E568" s="25">
        <v>1.5</v>
      </c>
      <c r="F568" s="10"/>
      <c r="G568" s="10"/>
      <c r="H568" s="10"/>
      <c r="I568" s="3"/>
    </row>
    <row r="569" spans="1:9" ht="76.5">
      <c r="A569" s="53" t="s">
        <v>128</v>
      </c>
      <c r="B569" s="19" t="s">
        <v>352</v>
      </c>
      <c r="C569" s="10">
        <v>2011</v>
      </c>
      <c r="D569" s="25">
        <v>2</v>
      </c>
      <c r="E569" s="25">
        <v>2</v>
      </c>
      <c r="F569" s="10"/>
      <c r="G569" s="10"/>
      <c r="H569" s="10"/>
      <c r="I569" s="3"/>
    </row>
    <row r="570" spans="1:9" ht="76.5">
      <c r="A570" s="53" t="s">
        <v>129</v>
      </c>
      <c r="B570" s="19" t="s">
        <v>353</v>
      </c>
      <c r="C570" s="10">
        <v>2011</v>
      </c>
      <c r="D570" s="25">
        <v>0.5</v>
      </c>
      <c r="E570" s="25">
        <v>0.5</v>
      </c>
      <c r="F570" s="10"/>
      <c r="G570" s="10"/>
      <c r="H570" s="10"/>
      <c r="I570" s="3"/>
    </row>
    <row r="571" spans="1:9" ht="51">
      <c r="A571" s="56" t="s">
        <v>130</v>
      </c>
      <c r="B571" s="18" t="s">
        <v>354</v>
      </c>
      <c r="C571" s="6" t="s">
        <v>313</v>
      </c>
      <c r="D571" s="24">
        <f>D572+D573+D574+D575</f>
        <v>5</v>
      </c>
      <c r="E571" s="24">
        <f>E572+E573+E574+E575</f>
        <v>5</v>
      </c>
      <c r="F571" s="6"/>
      <c r="G571" s="4"/>
      <c r="H571" s="4"/>
      <c r="I571" s="34"/>
    </row>
    <row r="572" spans="1:5" ht="12.75">
      <c r="A572" s="15"/>
      <c r="C572" s="8">
        <v>2011</v>
      </c>
      <c r="D572" s="16">
        <v>2</v>
      </c>
      <c r="E572" s="16">
        <v>2</v>
      </c>
    </row>
    <row r="573" spans="1:5" ht="12.75">
      <c r="A573" s="15"/>
      <c r="C573" s="8">
        <v>2012</v>
      </c>
      <c r="D573" s="16">
        <v>2</v>
      </c>
      <c r="E573" s="16">
        <v>2</v>
      </c>
    </row>
    <row r="574" spans="1:5" ht="12.75">
      <c r="A574" s="15"/>
      <c r="C574" s="8">
        <v>2013</v>
      </c>
      <c r="D574" s="16">
        <v>0.5</v>
      </c>
      <c r="E574" s="16">
        <v>0.5</v>
      </c>
    </row>
    <row r="575" spans="1:9" ht="12.75">
      <c r="A575" s="52"/>
      <c r="B575" s="21"/>
      <c r="C575" s="12">
        <v>2014</v>
      </c>
      <c r="D575" s="17">
        <v>0.5</v>
      </c>
      <c r="E575" s="17">
        <v>0.5</v>
      </c>
      <c r="F575" s="12"/>
      <c r="G575" s="13"/>
      <c r="H575" s="13"/>
      <c r="I575" s="11"/>
    </row>
    <row r="576" spans="1:9" ht="81.75" customHeight="1">
      <c r="A576" s="56" t="s">
        <v>131</v>
      </c>
      <c r="B576" s="18" t="s">
        <v>141</v>
      </c>
      <c r="C576" s="6" t="s">
        <v>313</v>
      </c>
      <c r="D576" s="24">
        <f>D577+D578</f>
        <v>5</v>
      </c>
      <c r="E576" s="24">
        <f>E577+E578</f>
        <v>5</v>
      </c>
      <c r="F576" s="6"/>
      <c r="G576" s="4"/>
      <c r="H576" s="4"/>
      <c r="I576" s="34"/>
    </row>
    <row r="577" spans="1:5" ht="12.75">
      <c r="A577" s="15"/>
      <c r="C577" s="8">
        <v>2011</v>
      </c>
      <c r="D577" s="16">
        <v>1.5</v>
      </c>
      <c r="E577" s="16">
        <v>1.5</v>
      </c>
    </row>
    <row r="578" spans="1:9" ht="12.75">
      <c r="A578" s="52"/>
      <c r="B578" s="21"/>
      <c r="C578" s="12">
        <v>2012</v>
      </c>
      <c r="D578" s="17">
        <v>3.5</v>
      </c>
      <c r="E578" s="17">
        <v>3.5</v>
      </c>
      <c r="F578" s="12"/>
      <c r="G578" s="13"/>
      <c r="H578" s="13"/>
      <c r="I578" s="11"/>
    </row>
    <row r="579" spans="1:9" ht="25.5">
      <c r="A579" s="53" t="s">
        <v>132</v>
      </c>
      <c r="B579" s="19" t="s">
        <v>355</v>
      </c>
      <c r="C579" s="10">
        <v>2011</v>
      </c>
      <c r="D579" s="25">
        <v>0.1</v>
      </c>
      <c r="E579" s="25">
        <v>0.1</v>
      </c>
      <c r="F579" s="10"/>
      <c r="G579" s="14"/>
      <c r="H579" s="14"/>
      <c r="I579" s="3"/>
    </row>
  </sheetData>
  <sheetProtection/>
  <mergeCells count="1">
    <mergeCell ref="F13:H13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sovet-2</cp:lastModifiedBy>
  <cp:lastPrinted>2010-10-27T06:42:18Z</cp:lastPrinted>
  <dcterms:created xsi:type="dcterms:W3CDTF">2010-07-06T08:06:51Z</dcterms:created>
  <dcterms:modified xsi:type="dcterms:W3CDTF">2010-11-09T09:13:38Z</dcterms:modified>
  <cp:category/>
  <cp:version/>
  <cp:contentType/>
  <cp:contentStatus/>
</cp:coreProperties>
</file>